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2"/>
  </bookViews>
  <sheets>
    <sheet name="Vlocus" sheetId="1" r:id="rId1"/>
    <sheet name="Graph2" sheetId="2" r:id="rId2"/>
    <sheet name="Graph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<sst xmlns="http://schemas.openxmlformats.org/spreadsheetml/2006/main" count="12" uniqueCount="12">
  <si>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Im</t>
  </si>
  <si>
    <t>kp</t>
  </si>
  <si>
    <t>ki</t>
  </si>
  <si>
    <t>kd</t>
  </si>
  <si>
    <t>A</t>
  </si>
  <si>
    <t>B</t>
  </si>
  <si>
    <t>C</t>
  </si>
  <si>
    <t>D</t>
  </si>
  <si>
    <t>Re</t>
  </si>
  <si>
    <t>ω [rad/s]</t>
  </si>
  <si>
    <t>M [dB]</t>
  </si>
  <si>
    <t>θ [deg]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</si>
</sst>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Sheet1!$F$2:$F$101</c:f>
              <c:numCache>
                <c:ptCount val="100"/>
                <c:pt idx="0">
                  <c:v>-0.1179879602636877</c:v>
                </c:pt>
                <c:pt idx="1">
                  <c:v>-0.12691088389940586</c:v>
                </c:pt>
                <c:pt idx="2">
                  <c:v>-0.1416390311434556</c:v>
                </c:pt>
                <c:pt idx="3">
                  <c:v>-0.1619360290844953</c:v>
                </c:pt>
                <c:pt idx="4">
                  <c:v>-0.18743703128728567</c:v>
                </c:pt>
                <c:pt idx="5">
                  <c:v>-0.21763109448608658</c:v>
                </c:pt>
                <c:pt idx="6">
                  <c:v>-0.25185414942878664</c:v>
                </c:pt>
                <c:pt idx="7">
                  <c:v>-0.2892954529346963</c:v>
                </c:pt>
                <c:pt idx="8">
                  <c:v>-0.3290169536069438</c:v>
                </c:pt>
                <c:pt idx="9">
                  <c:v>-0.3699826796109159</c:v>
                </c:pt>
                <c:pt idx="10">
                  <c:v>-0.41109431538178803</c:v>
                </c:pt>
                <c:pt idx="11">
                  <c:v>-0.45122925614534104</c:v>
                </c:pt>
                <c:pt idx="12">
                  <c:v>-0.489278120490128</c:v>
                </c:pt>
                <c:pt idx="13">
                  <c:v>-0.5241795540801362</c:v>
                </c:pt>
                <c:pt idx="14">
                  <c:v>-0.5549509349409358</c:v>
                </c:pt>
                <c:pt idx="15">
                  <c:v>-0.5807142014146753</c:v>
                </c:pt>
                <c:pt idx="16">
                  <c:v>-0.6007164636967919</c:v>
                </c:pt>
                <c:pt idx="17">
                  <c:v>-0.6143453612851808</c:v>
                </c:pt>
                <c:pt idx="18">
                  <c:v>-0.6211393306037458</c:v>
                </c:pt>
                <c:pt idx="19">
                  <c:v>-0.6207930817447315</c:v>
                </c:pt>
                <c:pt idx="20">
                  <c:v>-0.613158673187187</c:v>
                </c:pt>
                <c:pt idx="21">
                  <c:v>-0.5982426325905538</c:v>
                </c:pt>
                <c:pt idx="22">
                  <c:v>-0.576199608635607</c:v>
                </c:pt>
                <c:pt idx="23">
                  <c:v>-0.5473230582349761</c:v>
                </c:pt>
                <c:pt idx="24">
                  <c:v>-0.5120334783056736</c:v>
                </c:pt>
                <c:pt idx="25">
                  <c:v>-0.47086468392810127</c:v>
                </c:pt>
                <c:pt idx="26">
                  <c:v>-0.42444861706567344</c:v>
                </c:pt>
                <c:pt idx="27">
                  <c:v>-0.3734991439671338</c:v>
                </c:pt>
                <c:pt idx="28">
                  <c:v>-0.31879526676788933</c:v>
                </c:pt>
                <c:pt idx="29">
                  <c:v>-0.26116413742895206</c:v>
                </c:pt>
                <c:pt idx="30">
                  <c:v>-0.2014642216608927</c:v>
                </c:pt>
                <c:pt idx="31">
                  <c:v>-0.14056891835925472</c:v>
                </c:pt>
                <c:pt idx="32">
                  <c:v>-0.07935089760103299</c:v>
                </c:pt>
                <c:pt idx="33">
                  <c:v>-0.018667378467490135</c:v>
                </c:pt>
                <c:pt idx="34">
                  <c:v>0.04065347230906598</c:v>
                </c:pt>
                <c:pt idx="35">
                  <c:v>0.09782487801362115</c:v>
                </c:pt>
                <c:pt idx="36">
                  <c:v>0.1521124186496878</c:v>
                </c:pt>
                <c:pt idx="37">
                  <c:v>0.2028435521446631</c:v>
                </c:pt>
                <c:pt idx="38">
                  <c:v>0.24941564532265337</c:v>
                </c:pt>
                <c:pt idx="39">
                  <c:v>0.2913024967060061</c:v>
                </c:pt>
                <c:pt idx="40">
                  <c:v>0.3280593570554491</c:v>
                </c:pt>
                <c:pt idx="41">
                  <c:v>0.3593264745587266</c:v>
                </c:pt>
                <c:pt idx="42">
                  <c:v>0.3848312098665982</c:v>
                </c:pt>
                <c:pt idx="43">
                  <c:v>0.4043887819127175</c:v>
                </c:pt>
                <c:pt idx="44">
                  <c:v>0.41790171881049887</c:v>
                </c:pt>
                <c:pt idx="45">
                  <c:v>0.4253580992677765</c:v>
                </c:pt>
                <c:pt idx="46">
                  <c:v>0.4268286790670118</c:v>
                </c:pt>
                <c:pt idx="47">
                  <c:v>0.4224630043852084</c:v>
                </c:pt>
                <c:pt idx="48">
                  <c:v>0.4124846192236086</c:v>
                </c:pt>
                <c:pt idx="49">
                  <c:v>0.39718547812167554</c:v>
                </c:pt>
                <c:pt idx="50">
                  <c:v>0.37691967777076607</c:v>
                </c:pt>
                <c:pt idx="51">
                  <c:v>0.3520966222378233</c:v>
                </c:pt>
                <c:pt idx="52">
                  <c:v>0.3231737363666576</c:v>
                </c:pt>
                <c:pt idx="53">
                  <c:v>0.2906488406442007</c:v>
                </c:pt>
                <c:pt idx="54">
                  <c:v>0.2550522984952139</c:v>
                </c:pt>
                <c:pt idx="55">
                  <c:v>0.21693904368975797</c:v>
                </c:pt>
                <c:pt idx="56">
                  <c:v>0.1768805913978485</c:v>
                </c:pt>
                <c:pt idx="57">
                  <c:v>0.13545713148681499</c:v>
                </c:pt>
                <c:pt idx="58">
                  <c:v>0.09324979700889975</c:v>
                </c:pt>
                <c:pt idx="59">
                  <c:v>0.05083319454833107</c:v>
                </c:pt>
                <c:pt idx="60">
                  <c:v>0.008768276266866054</c:v>
                </c:pt>
                <c:pt idx="61">
                  <c:v>-0.03240437381718377</c:v>
                </c:pt>
                <c:pt idx="62">
                  <c:v>-0.07217077448080726</c:v>
                </c:pt>
                <c:pt idx="63">
                  <c:v>-0.11004924605963295</c:v>
                </c:pt>
                <c:pt idx="64">
                  <c:v>-0.14559552475791412</c:v>
                </c:pt>
                <c:pt idx="65">
                  <c:v>-0.178407252354701</c:v>
                </c:pt>
                <c:pt idx="66">
                  <c:v>-0.2081278096519694</c:v>
                </c:pt>
                <c:pt idx="67">
                  <c:v>-0.23444947051141513</c:v>
                </c:pt>
                <c:pt idx="68">
                  <c:v>-0.25711586175643975</c:v>
                </c:pt>
                <c:pt idx="69">
                  <c:v>-0.2759237225006125</c:v>
                </c:pt>
                <c:pt idx="70">
                  <c:v>-0.2907239645320046</c:v>
                </c:pt>
                <c:pt idx="71">
                  <c:v>-0.30142204316566545</c:v>
                </c:pt>
                <c:pt idx="72">
                  <c:v>-0.30797765540906213</c:v>
                </c:pt>
                <c:pt idx="73">
                  <c:v>-0.3104037893065598</c:v>
                </c:pt>
                <c:pt idx="74">
                  <c:v>-0.3087651548825985</c:v>
                </c:pt>
                <c:pt idx="75">
                  <c:v>-0.3031760331378801</c:v>
                </c:pt>
                <c:pt idx="76">
                  <c:v>-0.2937975850229281</c:v>
                </c:pt>
                <c:pt idx="77">
                  <c:v>-0.28083466717912015</c:v>
                </c:pt>
                <c:pt idx="78">
                  <c:v>-0.26453220546533474</c:v>
                </c:pt>
                <c:pt idx="79">
                  <c:v>-0.24517118085190587</c:v>
                </c:pt>
                <c:pt idx="80">
                  <c:v>-0.2230642851426888</c:v>
                </c:pt>
                <c:pt idx="81">
                  <c:v>-0.19855130616770156</c:v>
                </c:pt>
                <c:pt idx="82">
                  <c:v>-0.17199430356704584</c:v>
                </c:pt>
                <c:pt idx="83">
                  <c:v>-0.14377263706269386</c:v>
                </c:pt>
                <c:pt idx="84">
                  <c:v>-0.11427790919628712</c:v>
                </c:pt>
                <c:pt idx="85">
                  <c:v>-0.08390888391313196</c:v>
                </c:pt>
                <c:pt idx="86">
                  <c:v>-0.05306644111653463</c:v>
                </c:pt>
                <c:pt idx="87">
                  <c:v>-0.0221486254301997</c:v>
                </c:pt>
                <c:pt idx="88">
                  <c:v>0.008454155076710853</c:v>
                </c:pt>
                <c:pt idx="89">
                  <c:v>0.03836372748789073</c:v>
                </c:pt>
                <c:pt idx="90">
                  <c:v>0.06721850080147163</c:v>
                </c:pt>
                <c:pt idx="91">
                  <c:v>0.09467751571304608</c:v>
                </c:pt>
                <c:pt idx="92">
                  <c:v>0.12042415670816825</c:v>
                </c:pt>
                <c:pt idx="93">
                  <c:v>0.14416949053763867</c:v>
                </c:pt>
                <c:pt idx="94">
                  <c:v>0.16565520023054156</c:v>
                </c:pt>
                <c:pt idx="95">
                  <c:v>0.18465608911703882</c:v>
                </c:pt>
                <c:pt idx="96">
                  <c:v>0.20098213482275107</c:v>
                </c:pt>
                <c:pt idx="97">
                  <c:v>0.21448007879592051</c:v>
                </c:pt>
                <c:pt idx="98">
                  <c:v>0.22503454257406424</c:v>
                </c:pt>
                <c:pt idx="99">
                  <c:v>0.23256866762569678</c:v>
                </c:pt>
              </c:numCache>
            </c:numRef>
          </c:xVal>
          <c:yVal>
            <c:numRef>
              <c:f>Sheet1!$G$2:$G$101</c:f>
              <c:numCache>
                <c:ptCount val="100"/>
                <c:pt idx="0">
                  <c:v>-5.5307955684971795</c:v>
                </c:pt>
                <c:pt idx="1">
                  <c:v>-2.8107371958176213</c:v>
                </c:pt>
                <c:pt idx="2">
                  <c:v>-1.922294498486286</c:v>
                </c:pt>
                <c:pt idx="3">
                  <c:v>-1.489592621619772</c:v>
                </c:pt>
                <c:pt idx="4">
                  <c:v>-1.2367576853037328</c:v>
                </c:pt>
                <c:pt idx="5">
                  <c:v>-1.0712758164501288</c:v>
                </c:pt>
                <c:pt idx="6">
                  <c:v>-0.9530759013084912</c:v>
                </c:pt>
                <c:pt idx="7">
                  <c:v>-0.8618298122930133</c:v>
                </c:pt>
                <c:pt idx="8">
                  <c:v>-0.7860751673836129</c:v>
                </c:pt>
                <c:pt idx="9">
                  <c:v>-0.7188784518627835</c:v>
                </c:pt>
                <c:pt idx="10">
                  <c:v>-0.6558695399165732</c:v>
                </c:pt>
                <c:pt idx="11">
                  <c:v>-0.5942582372388071</c:v>
                </c:pt>
                <c:pt idx="12">
                  <c:v>-0.5322993847410185</c:v>
                </c:pt>
                <c:pt idx="13">
                  <c:v>-0.46897895940944867</c:v>
                </c:pt>
                <c:pt idx="14">
                  <c:v>-0.4038159358117233</c:v>
                </c:pt>
                <c:pt idx="15">
                  <c:v>-0.3367280690042948</c:v>
                </c:pt>
                <c:pt idx="16">
                  <c:v>-0.267934756238766</c:v>
                </c:pt>
                <c:pt idx="17">
                  <c:v>-0.19788252111532775</c:v>
                </c:pt>
                <c:pt idx="18">
                  <c:v>-0.12718509474718517</c:v>
                </c:pt>
                <c:pt idx="19">
                  <c:v>-0.056573536591716767</c:v>
                </c:pt>
                <c:pt idx="20">
                  <c:v>0.0131462361886407</c:v>
                </c:pt>
                <c:pt idx="21">
                  <c:v>0.0811300503366851</c:v>
                </c:pt>
                <c:pt idx="22">
                  <c:v>0.14652712422121938</c:v>
                </c:pt>
                <c:pt idx="23">
                  <c:v>0.20850732140712508</c:v>
                </c:pt>
                <c:pt idx="24">
                  <c:v>0.26628437233958324</c:v>
                </c:pt>
                <c:pt idx="25">
                  <c:v>0.3191353225860998</c:v>
                </c:pt>
                <c:pt idx="26">
                  <c:v>0.3664164176071608</c:v>
                </c:pt>
                <c:pt idx="27">
                  <c:v>0.4075756175394789</c:v>
                </c:pt>
                <c:pt idx="28">
                  <c:v>0.44216193650954483</c:v>
                </c:pt>
                <c:pt idx="29">
                  <c:v>0.4698318105506462</c:v>
                </c:pt>
                <c:pt idx="30">
                  <c:v>0.4903527107243005</c:v>
                </c:pt>
                <c:pt idx="31">
                  <c:v>0.5036042302175975</c:v>
                </c:pt>
                <c:pt idx="32">
                  <c:v>0.5095768841159968</c:v>
                </c:pt>
                <c:pt idx="33">
                  <c:v>0.5083688672914511</c:v>
                </c:pt>
                <c:pt idx="34">
                  <c:v>0.5001810190575908</c:v>
                </c:pt>
                <c:pt idx="35">
                  <c:v>0.48531024296405584</c:v>
                </c:pt>
                <c:pt idx="36">
                  <c:v>0.46414162659154673</c:v>
                </c:pt>
                <c:pt idx="37">
                  <c:v>0.43713949984758277</c:v>
                </c:pt>
                <c:pt idx="38">
                  <c:v>0.4048376614801672</c:v>
                </c:pt>
                <c:pt idx="39">
                  <c:v>0.3678289927572966</c:v>
                </c:pt>
                <c:pt idx="40">
                  <c:v>0.3267546649169267</c:v>
                </c:pt>
                <c:pt idx="41">
                  <c:v>0.2822931334492373</c:v>
                </c:pt>
                <c:pt idx="42">
                  <c:v>0.2351490978606974</c:v>
                </c:pt>
                <c:pt idx="43">
                  <c:v>0.18604259057128103</c:v>
                </c:pt>
                <c:pt idx="44">
                  <c:v>0.13569834325186267</c:v>
                </c:pt>
                <c:pt idx="45">
                  <c:v>0.08483556341795492</c:v>
                </c:pt>
                <c:pt idx="46">
                  <c:v>0.034158238623358275</c:v>
                </c:pt>
                <c:pt idx="47">
                  <c:v>-0.01565392972177227</c:v>
                </c:pt>
                <c:pt idx="48">
                  <c:v>-0.06395387593844673</c:v>
                </c:pt>
                <c:pt idx="49">
                  <c:v>-0.11013473080037348</c:v>
                </c:pt>
                <c:pt idx="50">
                  <c:v>-0.15363653538414423</c:v>
                </c:pt>
                <c:pt idx="51">
                  <c:v>-0.19395206381237798</c:v>
                </c:pt>
                <c:pt idx="52">
                  <c:v>-0.23063172387207606</c:v>
                </c:pt>
                <c:pt idx="53">
                  <c:v>-0.26328751710829773</c:v>
                </c:pt>
                <c:pt idx="54">
                  <c:v>-0.2915960519680305</c:v>
                </c:pt>
                <c:pt idx="55">
                  <c:v>-0.3153006148619013</c:v>
                </c:pt>
                <c:pt idx="56">
                  <c:v>-0.33421231458677847</c:v>
                </c:pt>
                <c:pt idx="57">
                  <c:v>-0.34821032537807156</c:v>
                </c:pt>
                <c:pt idx="58">
                  <c:v>-0.35724126290736924</c:v>
                </c:pt>
                <c:pt idx="59">
                  <c:v>-0.36131773578283893</c:v>
                </c:pt>
                <c:pt idx="60">
                  <c:v>-0.3605161225237406</c:v>
                </c:pt>
                <c:pt idx="61">
                  <c:v>-0.35497363054739384</c:v>
                </c:pt>
                <c:pt idx="62">
                  <c:v>-0.34488469941196215</c:v>
                </c:pt>
                <c:pt idx="63">
                  <c:v>-0.330496815390928</c:v>
                </c:pt>
                <c:pt idx="64">
                  <c:v>-0.31210580840942803</c:v>
                </c:pt>
                <c:pt idx="65">
                  <c:v>-0.2900507054482073</c:v>
                </c:pt>
                <c:pt idx="66">
                  <c:v>-0.2647082167228212</c:v>
                </c:pt>
                <c:pt idx="67">
                  <c:v>-0.23648693228457587</c:v>
                </c:pt>
                <c:pt idx="68">
                  <c:v>-0.20582130718214278</c:v>
                </c:pt>
                <c:pt idx="69">
                  <c:v>-0.17316551299130187</c:v>
                </c:pt>
                <c:pt idx="70">
                  <c:v>-0.13898723239333863</c:v>
                </c:pt>
                <c:pt idx="71">
                  <c:v>-0.1037614715944721</c:v>
                </c:pt>
                <c:pt idx="72">
                  <c:v>-0.06796446276925255</c:v>
                </c:pt>
                <c:pt idx="73">
                  <c:v>-0.03206772542543537</c:v>
                </c:pt>
                <c:pt idx="74">
                  <c:v>0.0034676483232975253</c:v>
                </c:pt>
                <c:pt idx="75">
                  <c:v>0.03819642407221396</c:v>
                </c:pt>
                <c:pt idx="76">
                  <c:v>0.07169431551688744</c:v>
                </c:pt>
                <c:pt idx="77">
                  <c:v>0.10356268485216505</c:v>
                </c:pt>
                <c:pt idx="78">
                  <c:v>0.13343280893516934</c:v>
                </c:pt>
                <c:pt idx="79">
                  <c:v>0.1609696731088292</c:v>
                </c:pt>
                <c:pt idx="80">
                  <c:v>0.18587526096726711</c:v>
                </c:pt>
                <c:pt idx="81">
                  <c:v>0.2078913149028365</c:v>
                </c:pt>
                <c:pt idx="82">
                  <c:v>0.22680154893514154</c:v>
                </c:pt>
                <c:pt idx="83">
                  <c:v>0.24243330201373461</c:v>
                </c:pt>
                <c:pt idx="84">
                  <c:v>0.25465862663802913</c:v>
                </c:pt>
                <c:pt idx="85">
                  <c:v>0.26339481418170707</c:v>
                </c:pt>
                <c:pt idx="86">
                  <c:v>0.2686043646781523</c:v>
                </c:pt>
                <c:pt idx="87">
                  <c:v>0.27029441495487155</c:v>
                </c:pt>
                <c:pt idx="88">
                  <c:v>0.26851564483865603</c:v>
                </c:pt>
                <c:pt idx="89">
                  <c:v>0.2633606866336901</c:v>
                </c:pt>
                <c:pt idx="90">
                  <c:v>0.2549620681509004</c:v>
                </c:pt>
                <c:pt idx="91">
                  <c:v>0.24348972419259676</c:v>
                </c:pt>
                <c:pt idx="92">
                  <c:v>0.22914811553146144</c:v>
                </c:pt>
                <c:pt idx="93">
                  <c:v>0.212172998032616</c:v>
                </c:pt>
                <c:pt idx="94">
                  <c:v>0.1928278876233941</c:v>
                </c:pt>
                <c:pt idx="95">
                  <c:v>0.17140026929547814</c:v>
                </c:pt>
                <c:pt idx="96">
                  <c:v>0.14819760021263187</c:v>
                </c:pt>
                <c:pt idx="97">
                  <c:v>0.12354315828534886</c:v>
                </c:pt>
                <c:pt idx="98">
                  <c:v>0.09777178825888927</c:v>
                </c:pt>
                <c:pt idx="99">
                  <c:v>0.07122559744744976</c:v>
                </c:pt>
              </c:numCache>
            </c:numRef>
          </c:yVal>
          <c:smooth val="0"/>
        </c:ser>
        <c:axId val="24545617"/>
        <c:axId val="19583962"/>
      </c:scatterChart>
      <c:valAx>
        <c:axId val="24545617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0.14575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3962"/>
        <c:crosses val="autoZero"/>
        <c:crossBetween val="midCat"/>
        <c:dispUnits/>
      </c:valAx>
      <c:valAx>
        <c:axId val="19583962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0.135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561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M [dB]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Sheet1!$A$2:$A$101</c:f>
              <c:numCache>
                <c:ptCount val="10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1.0000000000000002</c:v>
                </c:pt>
                <c:pt idx="20">
                  <c:v>1.0500000000000003</c:v>
                </c:pt>
                <c:pt idx="21">
                  <c:v>1.1000000000000003</c:v>
                </c:pt>
                <c:pt idx="22">
                  <c:v>1.1500000000000004</c:v>
                </c:pt>
                <c:pt idx="23">
                  <c:v>1.2000000000000004</c:v>
                </c:pt>
                <c:pt idx="24">
                  <c:v>1.2500000000000004</c:v>
                </c:pt>
                <c:pt idx="25">
                  <c:v>1.3000000000000005</c:v>
                </c:pt>
                <c:pt idx="26">
                  <c:v>1.3500000000000005</c:v>
                </c:pt>
                <c:pt idx="27">
                  <c:v>1.4000000000000006</c:v>
                </c:pt>
                <c:pt idx="28">
                  <c:v>1.4500000000000006</c:v>
                </c:pt>
                <c:pt idx="29">
                  <c:v>1.5000000000000007</c:v>
                </c:pt>
                <c:pt idx="30">
                  <c:v>1.5500000000000007</c:v>
                </c:pt>
                <c:pt idx="31">
                  <c:v>1.6000000000000008</c:v>
                </c:pt>
                <c:pt idx="32">
                  <c:v>1.6500000000000008</c:v>
                </c:pt>
                <c:pt idx="33">
                  <c:v>1.7000000000000008</c:v>
                </c:pt>
                <c:pt idx="34">
                  <c:v>1.7500000000000009</c:v>
                </c:pt>
                <c:pt idx="35">
                  <c:v>1.800000000000001</c:v>
                </c:pt>
                <c:pt idx="36">
                  <c:v>1.850000000000001</c:v>
                </c:pt>
                <c:pt idx="37">
                  <c:v>1.900000000000001</c:v>
                </c:pt>
                <c:pt idx="38">
                  <c:v>1.950000000000001</c:v>
                </c:pt>
                <c:pt idx="39">
                  <c:v>2.000000000000001</c:v>
                </c:pt>
                <c:pt idx="40">
                  <c:v>2.0500000000000007</c:v>
                </c:pt>
                <c:pt idx="41">
                  <c:v>2.1000000000000005</c:v>
                </c:pt>
                <c:pt idx="42">
                  <c:v>2.1500000000000004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2.3499999999999996</c:v>
                </c:pt>
                <c:pt idx="47">
                  <c:v>2.3999999999999995</c:v>
                </c:pt>
                <c:pt idx="48">
                  <c:v>2.4499999999999993</c:v>
                </c:pt>
                <c:pt idx="49">
                  <c:v>2.499999999999999</c:v>
                </c:pt>
                <c:pt idx="50">
                  <c:v>2.549999999999999</c:v>
                </c:pt>
                <c:pt idx="51">
                  <c:v>2.5999999999999988</c:v>
                </c:pt>
                <c:pt idx="52">
                  <c:v>2.6499999999999986</c:v>
                </c:pt>
                <c:pt idx="53">
                  <c:v>2.6999999999999984</c:v>
                </c:pt>
                <c:pt idx="54">
                  <c:v>2.7499999999999982</c:v>
                </c:pt>
                <c:pt idx="55">
                  <c:v>2.799999999999998</c:v>
                </c:pt>
                <c:pt idx="56">
                  <c:v>2.849999999999998</c:v>
                </c:pt>
                <c:pt idx="57">
                  <c:v>2.8999999999999977</c:v>
                </c:pt>
                <c:pt idx="58">
                  <c:v>2.9499999999999975</c:v>
                </c:pt>
                <c:pt idx="59">
                  <c:v>2.9999999999999973</c:v>
                </c:pt>
                <c:pt idx="60">
                  <c:v>3.049999999999997</c:v>
                </c:pt>
                <c:pt idx="61">
                  <c:v>3.099999999999997</c:v>
                </c:pt>
                <c:pt idx="62">
                  <c:v>3.149999999999997</c:v>
                </c:pt>
                <c:pt idx="63">
                  <c:v>3.1999999999999966</c:v>
                </c:pt>
                <c:pt idx="64">
                  <c:v>3.2499999999999964</c:v>
                </c:pt>
                <c:pt idx="65">
                  <c:v>3.2999999999999963</c:v>
                </c:pt>
                <c:pt idx="66">
                  <c:v>3.349999999999996</c:v>
                </c:pt>
                <c:pt idx="67">
                  <c:v>3.399999999999996</c:v>
                </c:pt>
                <c:pt idx="68">
                  <c:v>3.4499999999999957</c:v>
                </c:pt>
                <c:pt idx="69">
                  <c:v>3.4999999999999956</c:v>
                </c:pt>
                <c:pt idx="70">
                  <c:v>3.5499999999999954</c:v>
                </c:pt>
                <c:pt idx="71">
                  <c:v>3.599999999999995</c:v>
                </c:pt>
                <c:pt idx="72">
                  <c:v>3.649999999999995</c:v>
                </c:pt>
                <c:pt idx="73">
                  <c:v>3.699999999999995</c:v>
                </c:pt>
                <c:pt idx="74">
                  <c:v>3.7499999999999947</c:v>
                </c:pt>
                <c:pt idx="75">
                  <c:v>3.7999999999999945</c:v>
                </c:pt>
                <c:pt idx="76">
                  <c:v>3.8499999999999943</c:v>
                </c:pt>
                <c:pt idx="77">
                  <c:v>3.899999999999994</c:v>
                </c:pt>
                <c:pt idx="78">
                  <c:v>3.949999999999994</c:v>
                </c:pt>
                <c:pt idx="79">
                  <c:v>3.999999999999994</c:v>
                </c:pt>
                <c:pt idx="80">
                  <c:v>4.049999999999994</c:v>
                </c:pt>
                <c:pt idx="81">
                  <c:v>4.099999999999993</c:v>
                </c:pt>
                <c:pt idx="82">
                  <c:v>4.149999999999993</c:v>
                </c:pt>
                <c:pt idx="83">
                  <c:v>4.199999999999993</c:v>
                </c:pt>
                <c:pt idx="84">
                  <c:v>4.249999999999993</c:v>
                </c:pt>
                <c:pt idx="85">
                  <c:v>4.299999999999993</c:v>
                </c:pt>
                <c:pt idx="86">
                  <c:v>4.3499999999999925</c:v>
                </c:pt>
                <c:pt idx="87">
                  <c:v>4.399999999999992</c:v>
                </c:pt>
                <c:pt idx="88">
                  <c:v>4.449999999999992</c:v>
                </c:pt>
                <c:pt idx="89">
                  <c:v>4.499999999999992</c:v>
                </c:pt>
                <c:pt idx="90">
                  <c:v>4.549999999999992</c:v>
                </c:pt>
                <c:pt idx="91">
                  <c:v>4.599999999999992</c:v>
                </c:pt>
                <c:pt idx="92">
                  <c:v>4.6499999999999915</c:v>
                </c:pt>
                <c:pt idx="93">
                  <c:v>4.699999999999991</c:v>
                </c:pt>
                <c:pt idx="94">
                  <c:v>4.749999999999991</c:v>
                </c:pt>
                <c:pt idx="95">
                  <c:v>4.799999999999991</c:v>
                </c:pt>
                <c:pt idx="96">
                  <c:v>4.849999999999991</c:v>
                </c:pt>
                <c:pt idx="97">
                  <c:v>4.899999999999991</c:v>
                </c:pt>
                <c:pt idx="98">
                  <c:v>4.94999999999999</c:v>
                </c:pt>
                <c:pt idx="99">
                  <c:v>4.99999999999999</c:v>
                </c:pt>
              </c:numCache>
            </c:numRef>
          </c:xVal>
          <c:yVal>
            <c:numRef>
              <c:f>Sheet1!$H$2:$H$101</c:f>
              <c:numCache>
                <c:ptCount val="100"/>
                <c:pt idx="0">
                  <c:v>14.857728118225529</c:v>
                </c:pt>
                <c:pt idx="1">
                  <c:v>8.985249847228516</c:v>
                </c:pt>
                <c:pt idx="2">
                  <c:v>5.699912871527944</c:v>
                </c:pt>
                <c:pt idx="3">
                  <c:v>3.51237519029532</c:v>
                </c:pt>
                <c:pt idx="4">
                  <c:v>1.944316967583163</c:v>
                </c:pt>
                <c:pt idx="5">
                  <c:v>0.7736614927650433</c:v>
                </c:pt>
                <c:pt idx="6">
                  <c:v>-0.12430172452274664</c:v>
                </c:pt>
                <c:pt idx="7">
                  <c:v>-0.8278736539201399</c:v>
                </c:pt>
                <c:pt idx="8">
                  <c:v>-1.3896389506295588</c:v>
                </c:pt>
                <c:pt idx="9">
                  <c:v>-1.8463917964890335</c:v>
                </c:pt>
                <c:pt idx="10">
                  <c:v>-2.22454731041272</c:v>
                </c:pt>
                <c:pt idx="11">
                  <c:v>-2.5433923283793654</c:v>
                </c:pt>
                <c:pt idx="12">
                  <c:v>-2.8171782715679172</c:v>
                </c:pt>
                <c:pt idx="13">
                  <c:v>-3.056532882068451</c:v>
                </c:pt>
                <c:pt idx="14">
                  <c:v>-3.2694419377191855</c:v>
                </c:pt>
                <c:pt idx="15">
                  <c:v>-3.4619457135998606</c:v>
                </c:pt>
                <c:pt idx="16">
                  <c:v>-3.638639912403117</c:v>
                </c:pt>
                <c:pt idx="17">
                  <c:v>-3.8030396643312336</c:v>
                </c:pt>
                <c:pt idx="18">
                  <c:v>-3.957846246965746</c:v>
                </c:pt>
                <c:pt idx="19">
                  <c:v>-4.105143977296233</c:v>
                </c:pt>
                <c:pt idx="20">
                  <c:v>-4.246546571361025</c:v>
                </c:pt>
                <c:pt idx="21">
                  <c:v>-4.383306675962085</c:v>
                </c:pt>
                <c:pt idx="22">
                  <c:v>-4.5163983829941365</c:v>
                </c:pt>
                <c:pt idx="23">
                  <c:v>-4.646579795933343</c:v>
                </c:pt>
                <c:pt idx="24">
                  <c:v>-4.774440773709425</c:v>
                </c:pt>
                <c:pt idx="25">
                  <c:v>-4.900439589444647</c:v>
                </c:pt>
                <c:pt idx="26">
                  <c:v>-5.024931245608299</c:v>
                </c:pt>
                <c:pt idx="27">
                  <c:v>-5.148189468619</c:v>
                </c:pt>
                <c:pt idx="28">
                  <c:v>-5.270423884819714</c:v>
                </c:pt>
                <c:pt idx="29">
                  <c:v>-5.391793499777334</c:v>
                </c:pt>
                <c:pt idx="30">
                  <c:v>-5.512417324259566</c:v>
                </c:pt>
                <c:pt idx="31">
                  <c:v>-5.632382784806725</c:v>
                </c:pt>
                <c:pt idx="32">
                  <c:v>-5.75175240444708</c:v>
                </c:pt>
                <c:pt idx="33">
                  <c:v>-5.87056912542221</c:v>
                </c:pt>
                <c:pt idx="34">
                  <c:v>-5.988860560460339</c:v>
                </c:pt>
                <c:pt idx="35">
                  <c:v>-6.106642394701618</c:v>
                </c:pt>
                <c:pt idx="36">
                  <c:v>-6.2239211114274005</c:v>
                </c:pt>
                <c:pt idx="37">
                  <c:v>-6.34069617733286</c:v>
                </c:pt>
                <c:pt idx="38">
                  <c:v>-6.456961794316803</c:v>
                </c:pt>
                <c:pt idx="39">
                  <c:v>-6.572708302517056</c:v>
                </c:pt>
                <c:pt idx="40">
                  <c:v>-6.687923302017129</c:v>
                </c:pt>
                <c:pt idx="41">
                  <c:v>-6.802592547117261</c:v>
                </c:pt>
                <c:pt idx="42">
                  <c:v>-6.916700656421861</c:v>
                </c:pt>
                <c:pt idx="43">
                  <c:v>-7.030231673584808</c:v>
                </c:pt>
                <c:pt idx="44">
                  <c:v>-7.143169506873703</c:v>
                </c:pt>
                <c:pt idx="45">
                  <c:v>-7.255498270383649</c:v>
                </c:pt>
                <c:pt idx="46">
                  <c:v>-7.367202545458618</c:v>
                </c:pt>
                <c:pt idx="47">
                  <c:v>-7.478267577440194</c:v>
                </c:pt>
                <c:pt idx="48">
                  <c:v>-7.588679420086032</c:v>
                </c:pt>
                <c:pt idx="49">
                  <c:v>-7.698425037748732</c:v>
                </c:pt>
                <c:pt idx="50">
                  <c:v>-7.807492373574741</c:v>
                </c:pt>
                <c:pt idx="51">
                  <c:v>-7.915870390489444</c:v>
                </c:pt>
                <c:pt idx="52">
                  <c:v>-8.02354909051341</c:v>
                </c:pt>
                <c:pt idx="53">
                  <c:v>-8.130519516953852</c:v>
                </c:pt>
                <c:pt idx="54">
                  <c:v>-8.236773743193417</c:v>
                </c:pt>
                <c:pt idx="55">
                  <c:v>-8.342304851122318</c:v>
                </c:pt>
                <c:pt idx="56">
                  <c:v>-8.447106901702785</c:v>
                </c:pt>
                <c:pt idx="57">
                  <c:v>-8.551174899695619</c:v>
                </c:pt>
                <c:pt idx="58">
                  <c:v>-8.654504754199412</c:v>
                </c:pt>
                <c:pt idx="59">
                  <c:v>-8.75709323634016</c:v>
                </c:pt>
                <c:pt idx="60">
                  <c:v>-8.858937935190308</c:v>
                </c:pt>
                <c:pt idx="61">
                  <c:v>-8.960037212782968</c:v>
                </c:pt>
                <c:pt idx="62">
                  <c:v>-9.06039015891073</c:v>
                </c:pt>
                <c:pt idx="63">
                  <c:v>-9.159996546253291</c:v>
                </c:pt>
                <c:pt idx="64">
                  <c:v>-9.258856786258425</c:v>
                </c:pt>
                <c:pt idx="65">
                  <c:v>-9.356971886102395</c:v>
                </c:pt>
                <c:pt idx="66">
                  <c:v>-9.454343406975255</c:v>
                </c:pt>
                <c:pt idx="67">
                  <c:v>-9.5509734238704</c:v>
                </c:pt>
                <c:pt idx="68">
                  <c:v>-9.64686448700387</c:v>
                </c:pt>
                <c:pt idx="69">
                  <c:v>-9.742019584945314</c:v>
                </c:pt>
                <c:pt idx="70">
                  <c:v>-9.836442109507091</c:v>
                </c:pt>
                <c:pt idx="71">
                  <c:v>-9.930135822409726</c:v>
                </c:pt>
                <c:pt idx="72">
                  <c:v>-10.023104823719544</c:v>
                </c:pt>
                <c:pt idx="73">
                  <c:v>-10.11535352203635</c:v>
                </c:pt>
                <c:pt idx="74">
                  <c:v>-10.20688660639546</c:v>
                </c:pt>
                <c:pt idx="75">
                  <c:v>-10.29770901983774</c:v>
                </c:pt>
                <c:pt idx="76">
                  <c:v>-10.387825934593577</c:v>
                </c:pt>
                <c:pt idx="77">
                  <c:v>-10.477242728821043</c:v>
                </c:pt>
                <c:pt idx="78">
                  <c:v>-10.565964964834633</c:v>
                </c:pt>
                <c:pt idx="79">
                  <c:v>-10.653998368758673</c:v>
                </c:pt>
                <c:pt idx="80">
                  <c:v>-10.741348811538234</c:v>
                </c:pt>
                <c:pt idx="81">
                  <c:v>-10.82802229124013</c:v>
                </c:pt>
                <c:pt idx="82">
                  <c:v>-10.914024916577095</c:v>
                </c:pt>
                <c:pt idx="83">
                  <c:v>-10.999362891589238</c:v>
                </c:pt>
                <c:pt idx="84">
                  <c:v>-11.084042501418551</c:v>
                </c:pt>
                <c:pt idx="85">
                  <c:v>-11.168070099113955</c:v>
                </c:pt>
                <c:pt idx="86">
                  <c:v>-11.251452093406535</c:v>
                </c:pt>
                <c:pt idx="87">
                  <c:v>-11.33419493739706</c:v>
                </c:pt>
                <c:pt idx="88">
                  <c:v>-11.416305118100038</c:v>
                </c:pt>
                <c:pt idx="89">
                  <c:v>-11.497789146791355</c:v>
                </c:pt>
                <c:pt idx="90">
                  <c:v>-11.578653550108786</c:v>
                </c:pt>
                <c:pt idx="91">
                  <c:v>-11.658904861857343</c:v>
                </c:pt>
                <c:pt idx="92">
                  <c:v>-11.738549615473959</c:v>
                </c:pt>
                <c:pt idx="93">
                  <c:v>-11.817594337108225</c:v>
                </c:pt>
                <c:pt idx="94">
                  <c:v>-11.896045539278553</c:v>
                </c:pt>
                <c:pt idx="95">
                  <c:v>-11.973909715065208</c:v>
                </c:pt>
                <c:pt idx="96">
                  <c:v>-12.051193332804056</c:v>
                </c:pt>
                <c:pt idx="97">
                  <c:v>-12.12790283124689</c:v>
                </c:pt>
                <c:pt idx="98">
                  <c:v>-12.204044615156292</c:v>
                </c:pt>
                <c:pt idx="99">
                  <c:v>-12.279625051304926</c:v>
                </c:pt>
              </c:numCache>
            </c:numRef>
          </c:yVal>
          <c:smooth val="0"/>
        </c:ser>
        <c:axId val="42037931"/>
        <c:axId val="42797060"/>
      </c:scatterChart>
      <c:valAx>
        <c:axId val="42037931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 [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rad/s]</a:t>
                </a:r>
              </a:p>
            </c:rich>
          </c:tx>
          <c:layout>
            <c:manualLayout>
              <c:xMode val="factor"/>
              <c:yMode val="factor"/>
              <c:x val="0.111"/>
              <c:y val="0.09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97060"/>
        <c:crosses val="autoZero"/>
        <c:crossBetween val="midCat"/>
        <c:dispUnits/>
      </c:valAx>
      <c:valAx>
        <c:axId val="42797060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 [dB]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793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44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θ [deg]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Sheet1!$A$2:$A$101</c:f>
              <c:numCache>
                <c:ptCount val="10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0.7000000000000001</c:v>
                </c:pt>
                <c:pt idx="14">
                  <c:v>0.7500000000000001</c:v>
                </c:pt>
                <c:pt idx="15">
                  <c:v>0.8000000000000002</c:v>
                </c:pt>
                <c:pt idx="16">
                  <c:v>0.8500000000000002</c:v>
                </c:pt>
                <c:pt idx="17">
                  <c:v>0.9000000000000002</c:v>
                </c:pt>
                <c:pt idx="18">
                  <c:v>0.9500000000000003</c:v>
                </c:pt>
                <c:pt idx="19">
                  <c:v>1.0000000000000002</c:v>
                </c:pt>
                <c:pt idx="20">
                  <c:v>1.0500000000000003</c:v>
                </c:pt>
                <c:pt idx="21">
                  <c:v>1.1000000000000003</c:v>
                </c:pt>
                <c:pt idx="22">
                  <c:v>1.1500000000000004</c:v>
                </c:pt>
                <c:pt idx="23">
                  <c:v>1.2000000000000004</c:v>
                </c:pt>
                <c:pt idx="24">
                  <c:v>1.2500000000000004</c:v>
                </c:pt>
                <c:pt idx="25">
                  <c:v>1.3000000000000005</c:v>
                </c:pt>
                <c:pt idx="26">
                  <c:v>1.3500000000000005</c:v>
                </c:pt>
                <c:pt idx="27">
                  <c:v>1.4000000000000006</c:v>
                </c:pt>
                <c:pt idx="28">
                  <c:v>1.4500000000000006</c:v>
                </c:pt>
                <c:pt idx="29">
                  <c:v>1.5000000000000007</c:v>
                </c:pt>
                <c:pt idx="30">
                  <c:v>1.5500000000000007</c:v>
                </c:pt>
                <c:pt idx="31">
                  <c:v>1.6000000000000008</c:v>
                </c:pt>
                <c:pt idx="32">
                  <c:v>1.6500000000000008</c:v>
                </c:pt>
                <c:pt idx="33">
                  <c:v>1.7000000000000008</c:v>
                </c:pt>
                <c:pt idx="34">
                  <c:v>1.7500000000000009</c:v>
                </c:pt>
                <c:pt idx="35">
                  <c:v>1.800000000000001</c:v>
                </c:pt>
                <c:pt idx="36">
                  <c:v>1.850000000000001</c:v>
                </c:pt>
                <c:pt idx="37">
                  <c:v>1.900000000000001</c:v>
                </c:pt>
                <c:pt idx="38">
                  <c:v>1.950000000000001</c:v>
                </c:pt>
                <c:pt idx="39">
                  <c:v>2.000000000000001</c:v>
                </c:pt>
                <c:pt idx="40">
                  <c:v>2.0500000000000007</c:v>
                </c:pt>
                <c:pt idx="41">
                  <c:v>2.1000000000000005</c:v>
                </c:pt>
                <c:pt idx="42">
                  <c:v>2.1500000000000004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2.3499999999999996</c:v>
                </c:pt>
                <c:pt idx="47">
                  <c:v>2.3999999999999995</c:v>
                </c:pt>
                <c:pt idx="48">
                  <c:v>2.4499999999999993</c:v>
                </c:pt>
                <c:pt idx="49">
                  <c:v>2.499999999999999</c:v>
                </c:pt>
                <c:pt idx="50">
                  <c:v>2.549999999999999</c:v>
                </c:pt>
                <c:pt idx="51">
                  <c:v>2.5999999999999988</c:v>
                </c:pt>
                <c:pt idx="52">
                  <c:v>2.6499999999999986</c:v>
                </c:pt>
                <c:pt idx="53">
                  <c:v>2.6999999999999984</c:v>
                </c:pt>
                <c:pt idx="54">
                  <c:v>2.7499999999999982</c:v>
                </c:pt>
                <c:pt idx="55">
                  <c:v>2.799999999999998</c:v>
                </c:pt>
                <c:pt idx="56">
                  <c:v>2.849999999999998</c:v>
                </c:pt>
                <c:pt idx="57">
                  <c:v>2.8999999999999977</c:v>
                </c:pt>
                <c:pt idx="58">
                  <c:v>2.9499999999999975</c:v>
                </c:pt>
                <c:pt idx="59">
                  <c:v>2.9999999999999973</c:v>
                </c:pt>
                <c:pt idx="60">
                  <c:v>3.049999999999997</c:v>
                </c:pt>
                <c:pt idx="61">
                  <c:v>3.099999999999997</c:v>
                </c:pt>
                <c:pt idx="62">
                  <c:v>3.149999999999997</c:v>
                </c:pt>
                <c:pt idx="63">
                  <c:v>3.1999999999999966</c:v>
                </c:pt>
                <c:pt idx="64">
                  <c:v>3.2499999999999964</c:v>
                </c:pt>
                <c:pt idx="65">
                  <c:v>3.2999999999999963</c:v>
                </c:pt>
                <c:pt idx="66">
                  <c:v>3.349999999999996</c:v>
                </c:pt>
                <c:pt idx="67">
                  <c:v>3.399999999999996</c:v>
                </c:pt>
                <c:pt idx="68">
                  <c:v>3.4499999999999957</c:v>
                </c:pt>
                <c:pt idx="69">
                  <c:v>3.4999999999999956</c:v>
                </c:pt>
                <c:pt idx="70">
                  <c:v>3.5499999999999954</c:v>
                </c:pt>
                <c:pt idx="71">
                  <c:v>3.599999999999995</c:v>
                </c:pt>
                <c:pt idx="72">
                  <c:v>3.649999999999995</c:v>
                </c:pt>
                <c:pt idx="73">
                  <c:v>3.699999999999995</c:v>
                </c:pt>
                <c:pt idx="74">
                  <c:v>3.7499999999999947</c:v>
                </c:pt>
                <c:pt idx="75">
                  <c:v>3.7999999999999945</c:v>
                </c:pt>
                <c:pt idx="76">
                  <c:v>3.8499999999999943</c:v>
                </c:pt>
                <c:pt idx="77">
                  <c:v>3.899999999999994</c:v>
                </c:pt>
                <c:pt idx="78">
                  <c:v>3.949999999999994</c:v>
                </c:pt>
                <c:pt idx="79">
                  <c:v>3.999999999999994</c:v>
                </c:pt>
                <c:pt idx="80">
                  <c:v>4.049999999999994</c:v>
                </c:pt>
                <c:pt idx="81">
                  <c:v>4.099999999999993</c:v>
                </c:pt>
                <c:pt idx="82">
                  <c:v>4.149999999999993</c:v>
                </c:pt>
                <c:pt idx="83">
                  <c:v>4.199999999999993</c:v>
                </c:pt>
                <c:pt idx="84">
                  <c:v>4.249999999999993</c:v>
                </c:pt>
                <c:pt idx="85">
                  <c:v>4.299999999999993</c:v>
                </c:pt>
                <c:pt idx="86">
                  <c:v>4.3499999999999925</c:v>
                </c:pt>
                <c:pt idx="87">
                  <c:v>4.399999999999992</c:v>
                </c:pt>
                <c:pt idx="88">
                  <c:v>4.449999999999992</c:v>
                </c:pt>
                <c:pt idx="89">
                  <c:v>4.499999999999992</c:v>
                </c:pt>
                <c:pt idx="90">
                  <c:v>4.549999999999992</c:v>
                </c:pt>
                <c:pt idx="91">
                  <c:v>4.599999999999992</c:v>
                </c:pt>
                <c:pt idx="92">
                  <c:v>4.6499999999999915</c:v>
                </c:pt>
                <c:pt idx="93">
                  <c:v>4.699999999999991</c:v>
                </c:pt>
                <c:pt idx="94">
                  <c:v>4.749999999999991</c:v>
                </c:pt>
                <c:pt idx="95">
                  <c:v>4.799999999999991</c:v>
                </c:pt>
                <c:pt idx="96">
                  <c:v>4.849999999999991</c:v>
                </c:pt>
                <c:pt idx="97">
                  <c:v>4.899999999999991</c:v>
                </c:pt>
                <c:pt idx="98">
                  <c:v>4.94999999999999</c:v>
                </c:pt>
                <c:pt idx="99">
                  <c:v>4.99999999999999</c:v>
                </c:pt>
              </c:numCache>
            </c:numRef>
          </c:xVal>
          <c:yVal>
            <c:numRef>
              <c:f>Sheet1!$I$2:$I$101</c:f>
              <c:numCache>
                <c:ptCount val="100"/>
                <c:pt idx="0">
                  <c:v>-91.22210030080335</c:v>
                </c:pt>
                <c:pt idx="1">
                  <c:v>-92.58527285406623</c:v>
                </c:pt>
                <c:pt idx="2">
                  <c:v>-94.21406820258814</c:v>
                </c:pt>
                <c:pt idx="3">
                  <c:v>-96.20435218407992</c:v>
                </c:pt>
                <c:pt idx="4">
                  <c:v>-98.61789005970294</c:v>
                </c:pt>
                <c:pt idx="5">
                  <c:v>-101.48343952913852</c:v>
                </c:pt>
                <c:pt idx="6">
                  <c:v>-104.80228337790597</c:v>
                </c:pt>
                <c:pt idx="7">
                  <c:v>-108.55565839021119</c:v>
                </c:pt>
                <c:pt idx="8">
                  <c:v>-112.71206994362034</c:v>
                </c:pt>
                <c:pt idx="9">
                  <c:v>-117.23336425259605</c:v>
                </c:pt>
                <c:pt idx="10">
                  <c:v>-122.0791903025284</c:v>
                </c:pt>
                <c:pt idx="11">
                  <c:v>-127.20995155920707</c:v>
                </c:pt>
                <c:pt idx="12">
                  <c:v>-132.58855178045482</c:v>
                </c:pt>
                <c:pt idx="13">
                  <c:v>-138.18127494108543</c:v>
                </c:pt>
                <c:pt idx="14">
                  <c:v>-143.9580935729369</c:v>
                </c:pt>
                <c:pt idx="15">
                  <c:v>-149.8926288945371</c:v>
                </c:pt>
                <c:pt idx="16">
                  <c:v>-155.96191827985749</c:v>
                </c:pt>
                <c:pt idx="17">
                  <c:v>-162.1460914061973</c:v>
                </c:pt>
                <c:pt idx="18">
                  <c:v>-168.42801720813415</c:v>
                </c:pt>
                <c:pt idx="19">
                  <c:v>-174.792957239096</c:v>
                </c:pt>
                <c:pt idx="20">
                  <c:v>178.77175598997928</c:v>
                </c:pt>
                <c:pt idx="21">
                  <c:v>172.27700755945455</c:v>
                </c:pt>
                <c:pt idx="22">
                  <c:v>165.73215351953056</c:v>
                </c:pt>
                <c:pt idx="23">
                  <c:v>159.14524035661648</c:v>
                </c:pt>
                <c:pt idx="24">
                  <c:v>152.52319343375203</c:v>
                </c:pt>
                <c:pt idx="25">
                  <c:v>145.87197792748245</c:v>
                </c:pt>
                <c:pt idx="26">
                  <c:v>139.1967358645068</c:v>
                </c:pt>
                <c:pt idx="27">
                  <c:v>132.50190265329115</c:v>
                </c:pt>
                <c:pt idx="28">
                  <c:v>125.79130616602217</c:v>
                </c:pt>
                <c:pt idx="29">
                  <c:v>119.06825104435642</c:v>
                </c:pt>
                <c:pt idx="30">
                  <c:v>112.3355905267161</c:v>
                </c:pt>
                <c:pt idx="31">
                  <c:v>105.59578774923109</c:v>
                </c:pt>
                <c:pt idx="32">
                  <c:v>98.8509681665468</c:v>
                </c:pt>
                <c:pt idx="33">
                  <c:v>92.10296447452909</c:v>
                </c:pt>
                <c:pt idx="34">
                  <c:v>85.35335519228042</c:v>
                </c:pt>
                <c:pt idx="35">
                  <c:v>78.60349787186713</c:v>
                </c:pt>
                <c:pt idx="36">
                  <c:v>71.8545577461505</c:v>
                </c:pt>
                <c:pt idx="37">
                  <c:v>65.10753249356446</c:v>
                </c:pt>
                <c:pt idx="38">
                  <c:v>58.363273689398014</c:v>
                </c:pt>
                <c:pt idx="39">
                  <c:v>51.622505422423636</c:v>
                </c:pt>
                <c:pt idx="40">
                  <c:v>44.885840480393114</c:v>
                </c:pt>
                <c:pt idx="41">
                  <c:v>38.153794445321715</c:v>
                </c:pt>
                <c:pt idx="42">
                  <c:v>31.426797987365273</c:v>
                </c:pt>
                <c:pt idx="43">
                  <c:v>24.70520760262037</c:v>
                </c:pt>
                <c:pt idx="44">
                  <c:v>17.98931500382421</c:v>
                </c:pt>
                <c:pt idx="45">
                  <c:v>11.279355342449678</c:v>
                </c:pt>
                <c:pt idx="46">
                  <c:v>4.575514415065276</c:v>
                </c:pt>
                <c:pt idx="47">
                  <c:v>-2.1220650147782414</c:v>
                </c:pt>
                <c:pt idx="48">
                  <c:v>-8.813277666145199</c:v>
                </c:pt>
                <c:pt idx="49">
                  <c:v>-15.498050864303202</c:v>
                </c:pt>
                <c:pt idx="50">
                  <c:v>-22.176340253991626</c:v>
                </c:pt>
                <c:pt idx="51">
                  <c:v>-28.84812602930177</c:v>
                </c:pt>
                <c:pt idx="52">
                  <c:v>-35.51340961671722</c:v>
                </c:pt>
                <c:pt idx="53">
                  <c:v>-42.1722107561081</c:v>
                </c:pt>
                <c:pt idx="54">
                  <c:v>-48.82456493156343</c:v>
                </c:pt>
                <c:pt idx="55">
                  <c:v>-55.47052111005519</c:v>
                </c:pt>
                <c:pt idx="56">
                  <c:v>-62.11013975120425</c:v>
                </c:pt>
                <c:pt idx="57">
                  <c:v>-68.7434910559877</c:v>
                </c:pt>
                <c:pt idx="58">
                  <c:v>-75.37065342618762</c:v>
                </c:pt>
                <c:pt idx="59">
                  <c:v>-81.99171210982634</c:v>
                </c:pt>
                <c:pt idx="60">
                  <c:v>-88.60675801082999</c:v>
                </c:pt>
                <c:pt idx="61">
                  <c:v>-95.21588664377634</c:v>
                </c:pt>
                <c:pt idx="62">
                  <c:v>-101.81919721686816</c:v>
                </c:pt>
                <c:pt idx="63">
                  <c:v>-108.41679182826718</c:v>
                </c:pt>
                <c:pt idx="64">
                  <c:v>-115.00877476267766</c:v>
                </c:pt>
                <c:pt idx="65">
                  <c:v>-121.5952518765999</c:v>
                </c:pt>
                <c:pt idx="66">
                  <c:v>-128.17633006202286</c:v>
                </c:pt>
                <c:pt idx="67">
                  <c:v>-134.75211677951026</c:v>
                </c:pt>
                <c:pt idx="68">
                  <c:v>-141.32271965267577</c:v>
                </c:pt>
                <c:pt idx="69">
                  <c:v>-147.88824611696265</c:v>
                </c:pt>
                <c:pt idx="70">
                  <c:v>-154.4488031164524</c:v>
                </c:pt>
                <c:pt idx="71">
                  <c:v>-161.00449684314182</c:v>
                </c:pt>
                <c:pt idx="72">
                  <c:v>-167.5554325137596</c:v>
                </c:pt>
                <c:pt idx="73">
                  <c:v>-174.1017141797503</c:v>
                </c:pt>
                <c:pt idx="74">
                  <c:v>179.3565554334506</c:v>
                </c:pt>
                <c:pt idx="75">
                  <c:v>172.8192750612933</c:v>
                </c:pt>
                <c:pt idx="76">
                  <c:v>166.28634501219364</c:v>
                </c:pt>
                <c:pt idx="77">
                  <c:v>159.75766725952917</c:v>
                </c:pt>
                <c:pt idx="78">
                  <c:v>153.23314551595746</c:v>
                </c:pt>
                <c:pt idx="79">
                  <c:v>146.7126852921934</c:v>
                </c:pt>
                <c:pt idx="80">
                  <c:v>140.1961939421441</c:v>
                </c:pt>
                <c:pt idx="81">
                  <c:v>133.68358069608556</c:v>
                </c:pt>
                <c:pt idx="82">
                  <c:v>127.1747566833783</c:v>
                </c:pt>
                <c:pt idx="83">
                  <c:v>120.6696349460487</c:v>
                </c:pt>
                <c:pt idx="84">
                  <c:v>114.16813044441697</c:v>
                </c:pt>
                <c:pt idx="85">
                  <c:v>107.67016005581692</c:v>
                </c:pt>
                <c:pt idx="86">
                  <c:v>101.17564256733611</c:v>
                </c:pt>
                <c:pt idx="87">
                  <c:v>94.68449866339998</c:v>
                </c:pt>
                <c:pt idx="88">
                  <c:v>88.19665090892927</c:v>
                </c:pt>
                <c:pt idx="89">
                  <c:v>81.71202372871768</c:v>
                </c:pt>
                <c:pt idx="90">
                  <c:v>75.23054338360215</c:v>
                </c:pt>
                <c:pt idx="91">
                  <c:v>68.75213794393207</c:v>
                </c:pt>
                <c:pt idx="92">
                  <c:v>62.27673726078587</c:v>
                </c:pt>
                <c:pt idx="93">
                  <c:v>55.80427293532898</c:v>
                </c:pt>
                <c:pt idx="94">
                  <c:v>49.334678286663916</c:v>
                </c:pt>
                <c:pt idx="95">
                  <c:v>42.867888318478464</c:v>
                </c:pt>
                <c:pt idx="96">
                  <c:v>36.40383968476283</c:v>
                </c:pt>
                <c:pt idx="97">
                  <c:v>29.94247065483328</c:v>
                </c:pt>
                <c:pt idx="98">
                  <c:v>23.48372107787062</c:v>
                </c:pt>
                <c:pt idx="99">
                  <c:v>17.027532347155184</c:v>
                </c:pt>
              </c:numCache>
            </c:numRef>
          </c:yVal>
          <c:smooth val="0"/>
        </c:ser>
        <c:axId val="49629221"/>
        <c:axId val="44009806"/>
      </c:scatterChart>
      <c:valAx>
        <c:axId val="49629221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 [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rad/s]</a:t>
                </a:r>
              </a:p>
            </c:rich>
          </c:tx>
          <c:layout>
            <c:manualLayout>
              <c:xMode val="factor"/>
              <c:yMode val="factor"/>
              <c:x val="0.21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9806"/>
        <c:crosses val="autoZero"/>
        <c:crossBetween val="midCat"/>
        <c:dispUnits/>
      </c:valAx>
      <c:valAx>
        <c:axId val="44009806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θ [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deg]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922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4.724409448818898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6.692913385826772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811023622047245" right="1.1811023622047245" top="1.1811023622047245" bottom="6.692913385826772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391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391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391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4">
      <selection activeCell="I8" sqref="I8"/>
    </sheetView>
  </sheetViews>
  <sheetFormatPr defaultColWidth="9.00390625" defaultRowHeight="13.5"/>
  <sheetData>
    <row r="1" spans="1:13" ht="13.5">
      <c r="A1" t="s">
        <v>9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0</v>
      </c>
      <c r="H1" t="s">
        <v>10</v>
      </c>
      <c r="I1" t="s">
        <v>11</v>
      </c>
      <c r="K1" t="s">
        <v>1</v>
      </c>
      <c r="L1" t="s">
        <v>2</v>
      </c>
      <c r="M1" t="s">
        <v>3</v>
      </c>
    </row>
    <row r="2" spans="1:13" ht="13.5">
      <c r="A2">
        <v>0.05</v>
      </c>
      <c r="B2">
        <f aca="true" t="shared" si="0" ref="B2:B65">$L$2-A2*A2*$M$2</f>
        <v>0.27255</v>
      </c>
      <c r="C2">
        <f aca="true" t="shared" si="1" ref="C2:C65">A2*$K$2</f>
        <v>0.052000000000000005</v>
      </c>
      <c r="D2">
        <f aca="true" t="shared" si="2" ref="D2:D65">-A2*((1-0.75*A2*A2)*SIN(2.2*A2)+2*A2*COS(2.2*A2))</f>
        <v>-0.010448403815938742</v>
      </c>
      <c r="E2">
        <f aca="true" t="shared" si="3" ref="E2:E65">A2*((1-0.75*A2*A2)*COS(2.2*A2)-2*A2*SIN(2.2*A2))</f>
        <v>0.04905573000946553</v>
      </c>
      <c r="F2">
        <f>(B2*D2+C2*E2)/(D2*D2+E2*E2)</f>
        <v>-0.1179879602636877</v>
      </c>
      <c r="G2">
        <f>(C2*D2-B2*E2)/(D2*D2+E2*E2)</f>
        <v>-5.5307955684971795</v>
      </c>
      <c r="H2">
        <f>10*LOG10(F2*F2+G2*G2)</f>
        <v>14.857728118225529</v>
      </c>
      <c r="I2">
        <f>ATAN2(F2,G2)*180/PI()</f>
        <v>-91.22210030080335</v>
      </c>
      <c r="K2">
        <v>1.04</v>
      </c>
      <c r="L2">
        <v>0.275</v>
      </c>
      <c r="M2">
        <v>0.98</v>
      </c>
    </row>
    <row r="3" spans="1:9" ht="13.5">
      <c r="A3">
        <f>A2+0.05</f>
        <v>0.1</v>
      </c>
      <c r="B3">
        <f t="shared" si="0"/>
        <v>0.26520000000000005</v>
      </c>
      <c r="C3">
        <f t="shared" si="1"/>
        <v>0.10400000000000001</v>
      </c>
      <c r="D3">
        <f t="shared" si="2"/>
        <v>-0.0411772390773884</v>
      </c>
      <c r="E3">
        <f t="shared" si="3"/>
        <v>0.09249322938444521</v>
      </c>
      <c r="F3">
        <f aca="true" t="shared" si="4" ref="F3:F66">(B3*D3+C3*E3)/(D3*D3+E3*E3)</f>
        <v>-0.12691088389940586</v>
      </c>
      <c r="G3">
        <f aca="true" t="shared" si="5" ref="G3:G66">(C3*D3-B3*E3)/(D3*D3+E3*E3)</f>
        <v>-2.8107371958176213</v>
      </c>
      <c r="H3">
        <f aca="true" t="shared" si="6" ref="H3:H66">10*LOG10(F3*F3+G3*G3)</f>
        <v>8.985249847228516</v>
      </c>
      <c r="I3">
        <f aca="true" t="shared" si="7" ref="I3:I66">ATAN2(F3,G3)*180/PI()</f>
        <v>-92.58527285406623</v>
      </c>
    </row>
    <row r="4" spans="1:9" ht="13.5">
      <c r="A4">
        <f aca="true" t="shared" si="8" ref="A4:A67">A3+0.05</f>
        <v>0.15000000000000002</v>
      </c>
      <c r="B4">
        <f t="shared" si="0"/>
        <v>0.25295</v>
      </c>
      <c r="C4">
        <f t="shared" si="1"/>
        <v>0.15600000000000003</v>
      </c>
      <c r="D4">
        <f t="shared" si="2"/>
        <v>-0.09035812580238319</v>
      </c>
      <c r="E4">
        <f t="shared" si="3"/>
        <v>0.12492974556943275</v>
      </c>
      <c r="F4">
        <f t="shared" si="4"/>
        <v>-0.1416390311434556</v>
      </c>
      <c r="G4">
        <f t="shared" si="5"/>
        <v>-1.922294498486286</v>
      </c>
      <c r="H4">
        <f t="shared" si="6"/>
        <v>5.699912871527944</v>
      </c>
      <c r="I4">
        <f t="shared" si="7"/>
        <v>-94.21406820258814</v>
      </c>
    </row>
    <row r="5" spans="1:9" ht="13.5">
      <c r="A5">
        <f t="shared" si="8"/>
        <v>0.2</v>
      </c>
      <c r="B5">
        <f t="shared" si="0"/>
        <v>0.2358</v>
      </c>
      <c r="C5">
        <f t="shared" si="1"/>
        <v>0.20800000000000002</v>
      </c>
      <c r="D5">
        <f t="shared" si="2"/>
        <v>-0.155012389280401</v>
      </c>
      <c r="E5">
        <f t="shared" si="3"/>
        <v>0.1414466654593929</v>
      </c>
      <c r="F5">
        <f t="shared" si="4"/>
        <v>-0.1619360290844953</v>
      </c>
      <c r="G5">
        <f t="shared" si="5"/>
        <v>-1.489592621619772</v>
      </c>
      <c r="H5">
        <f t="shared" si="6"/>
        <v>3.51237519029532</v>
      </c>
      <c r="I5">
        <f t="shared" si="7"/>
        <v>-96.20435218407992</v>
      </c>
    </row>
    <row r="6" spans="1:9" ht="13.5">
      <c r="A6">
        <f t="shared" si="8"/>
        <v>0.25</v>
      </c>
      <c r="B6">
        <f t="shared" si="0"/>
        <v>0.21375000000000002</v>
      </c>
      <c r="C6">
        <f t="shared" si="1"/>
        <v>0.26</v>
      </c>
      <c r="D6">
        <f t="shared" si="2"/>
        <v>-0.23111213152607185</v>
      </c>
      <c r="E6">
        <f t="shared" si="3"/>
        <v>0.13780470515565918</v>
      </c>
      <c r="F6">
        <f t="shared" si="4"/>
        <v>-0.18743703128728567</v>
      </c>
      <c r="G6">
        <f t="shared" si="5"/>
        <v>-1.2367576853037328</v>
      </c>
      <c r="H6">
        <f t="shared" si="6"/>
        <v>1.944316967583163</v>
      </c>
      <c r="I6">
        <f t="shared" si="7"/>
        <v>-98.61789005970294</v>
      </c>
    </row>
    <row r="7" spans="1:9" ht="13.5">
      <c r="A7">
        <f t="shared" si="8"/>
        <v>0.3</v>
      </c>
      <c r="B7">
        <f t="shared" si="0"/>
        <v>0.18680000000000002</v>
      </c>
      <c r="C7">
        <f t="shared" si="1"/>
        <v>0.312</v>
      </c>
      <c r="D7">
        <f t="shared" si="2"/>
        <v>-0.3137180410090938</v>
      </c>
      <c r="E7">
        <f t="shared" si="3"/>
        <v>0.1106392934061698</v>
      </c>
      <c r="F7">
        <f t="shared" si="4"/>
        <v>-0.21763109448608658</v>
      </c>
      <c r="G7">
        <f t="shared" si="5"/>
        <v>-1.0712758164501288</v>
      </c>
      <c r="H7">
        <f t="shared" si="6"/>
        <v>0.7736614927650433</v>
      </c>
      <c r="I7">
        <f t="shared" si="7"/>
        <v>-101.48343952913852</v>
      </c>
    </row>
    <row r="8" spans="1:9" ht="13.5">
      <c r="A8">
        <f t="shared" si="8"/>
        <v>0.35</v>
      </c>
      <c r="B8">
        <f t="shared" si="0"/>
        <v>0.15495000000000003</v>
      </c>
      <c r="C8">
        <f t="shared" si="1"/>
        <v>0.364</v>
      </c>
      <c r="D8">
        <f t="shared" si="2"/>
        <v>-0.397150348807145</v>
      </c>
      <c r="E8">
        <f t="shared" si="3"/>
        <v>0.057630285930450914</v>
      </c>
      <c r="F8">
        <f t="shared" si="4"/>
        <v>-0.25185414942878664</v>
      </c>
      <c r="G8">
        <f t="shared" si="5"/>
        <v>-0.9530759013084912</v>
      </c>
      <c r="H8">
        <f t="shared" si="6"/>
        <v>-0.12430172452274664</v>
      </c>
      <c r="I8">
        <f t="shared" si="7"/>
        <v>-104.80228337790597</v>
      </c>
    </row>
    <row r="9" spans="1:9" ht="13.5">
      <c r="A9">
        <f t="shared" si="8"/>
        <v>0.39999999999999997</v>
      </c>
      <c r="B9">
        <f t="shared" si="0"/>
        <v>0.11820000000000006</v>
      </c>
      <c r="C9">
        <f t="shared" si="1"/>
        <v>0.416</v>
      </c>
      <c r="D9">
        <f t="shared" si="2"/>
        <v>-0.47518845151598277</v>
      </c>
      <c r="E9">
        <f t="shared" si="3"/>
        <v>-0.022359238489769947</v>
      </c>
      <c r="F9">
        <f t="shared" si="4"/>
        <v>-0.2892954529346963</v>
      </c>
      <c r="G9">
        <f t="shared" si="5"/>
        <v>-0.8618298122930133</v>
      </c>
      <c r="H9">
        <f t="shared" si="6"/>
        <v>-0.8278736539201399</v>
      </c>
      <c r="I9">
        <f t="shared" si="7"/>
        <v>-108.55565839021119</v>
      </c>
    </row>
    <row r="10" spans="1:9" ht="13.5">
      <c r="A10">
        <f t="shared" si="8"/>
        <v>0.44999999999999996</v>
      </c>
      <c r="B10">
        <f t="shared" si="0"/>
        <v>0.07655000000000006</v>
      </c>
      <c r="C10">
        <f t="shared" si="1"/>
        <v>0.46799999999999997</v>
      </c>
      <c r="D10">
        <f t="shared" si="2"/>
        <v>-0.5412939334307978</v>
      </c>
      <c r="E10">
        <f t="shared" si="3"/>
        <v>-0.12917960673061926</v>
      </c>
      <c r="F10">
        <f t="shared" si="4"/>
        <v>-0.3290169536069438</v>
      </c>
      <c r="G10">
        <f t="shared" si="5"/>
        <v>-0.7860751673836129</v>
      </c>
      <c r="H10">
        <f t="shared" si="6"/>
        <v>-1.3896389506295588</v>
      </c>
      <c r="I10">
        <f t="shared" si="7"/>
        <v>-112.71206994362034</v>
      </c>
    </row>
    <row r="11" spans="1:9" ht="13.5">
      <c r="A11">
        <f t="shared" si="8"/>
        <v>0.49999999999999994</v>
      </c>
      <c r="B11">
        <f t="shared" si="0"/>
        <v>0.030000000000000082</v>
      </c>
      <c r="C11">
        <f t="shared" si="1"/>
        <v>0.5199999999999999</v>
      </c>
      <c r="D11">
        <f t="shared" si="2"/>
        <v>-0.5888510507377467</v>
      </c>
      <c r="E11">
        <f t="shared" si="3"/>
        <v>-0.2613302557015767</v>
      </c>
      <c r="F11">
        <f t="shared" si="4"/>
        <v>-0.3699826796109159</v>
      </c>
      <c r="G11">
        <f t="shared" si="5"/>
        <v>-0.7188784518627835</v>
      </c>
      <c r="H11">
        <f t="shared" si="6"/>
        <v>-1.8463917964890335</v>
      </c>
      <c r="I11">
        <f t="shared" si="7"/>
        <v>-117.23336425259605</v>
      </c>
    </row>
    <row r="12" spans="1:9" ht="13.5">
      <c r="A12">
        <f t="shared" si="8"/>
        <v>0.5499999999999999</v>
      </c>
      <c r="B12">
        <f t="shared" si="0"/>
        <v>-0.021449999999999914</v>
      </c>
      <c r="C12">
        <f t="shared" si="1"/>
        <v>0.572</v>
      </c>
      <c r="D12">
        <f t="shared" si="2"/>
        <v>-0.6114182043982237</v>
      </c>
      <c r="E12">
        <f t="shared" si="3"/>
        <v>-0.4159372124275662</v>
      </c>
      <c r="F12">
        <f t="shared" si="4"/>
        <v>-0.41109431538178803</v>
      </c>
      <c r="G12">
        <f t="shared" si="5"/>
        <v>-0.6558695399165732</v>
      </c>
      <c r="H12">
        <f t="shared" si="6"/>
        <v>-2.22454731041272</v>
      </c>
      <c r="I12">
        <f t="shared" si="7"/>
        <v>-122.0791903025284</v>
      </c>
    </row>
    <row r="13" spans="1:9" ht="13.5">
      <c r="A13">
        <f t="shared" si="8"/>
        <v>0.6</v>
      </c>
      <c r="B13">
        <f t="shared" si="0"/>
        <v>-0.07779999999999998</v>
      </c>
      <c r="C13">
        <f t="shared" si="1"/>
        <v>0.624</v>
      </c>
      <c r="D13">
        <f t="shared" si="2"/>
        <v>-0.6029835390415086</v>
      </c>
      <c r="E13">
        <f t="shared" si="3"/>
        <v>-0.5887740242614116</v>
      </c>
      <c r="F13">
        <f t="shared" si="4"/>
        <v>-0.45122925614534104</v>
      </c>
      <c r="G13">
        <f t="shared" si="5"/>
        <v>-0.5942582372388071</v>
      </c>
      <c r="H13">
        <f t="shared" si="6"/>
        <v>-2.5433923283793654</v>
      </c>
      <c r="I13">
        <f t="shared" si="7"/>
        <v>-127.20995155920707</v>
      </c>
    </row>
    <row r="14" spans="1:9" ht="13.5">
      <c r="A14">
        <f t="shared" si="8"/>
        <v>0.65</v>
      </c>
      <c r="B14">
        <f t="shared" si="0"/>
        <v>-0.13905</v>
      </c>
      <c r="C14">
        <f t="shared" si="1"/>
        <v>0.676</v>
      </c>
      <c r="D14">
        <f t="shared" si="2"/>
        <v>-0.5582175724977099</v>
      </c>
      <c r="E14">
        <f t="shared" si="3"/>
        <v>-0.7743267351262816</v>
      </c>
      <c r="F14">
        <f t="shared" si="4"/>
        <v>-0.489278120490128</v>
      </c>
      <c r="G14">
        <f t="shared" si="5"/>
        <v>-0.5322993847410185</v>
      </c>
      <c r="H14">
        <f t="shared" si="6"/>
        <v>-2.8171782715679172</v>
      </c>
      <c r="I14">
        <f t="shared" si="7"/>
        <v>-132.58855178045482</v>
      </c>
    </row>
    <row r="15" spans="1:9" ht="13.5">
      <c r="A15">
        <f t="shared" si="8"/>
        <v>0.7000000000000001</v>
      </c>
      <c r="B15">
        <f t="shared" si="0"/>
        <v>-0.20520000000000005</v>
      </c>
      <c r="C15">
        <f t="shared" si="1"/>
        <v>0.7280000000000001</v>
      </c>
      <c r="D15">
        <f t="shared" si="2"/>
        <v>-0.4727156914013924</v>
      </c>
      <c r="E15">
        <f t="shared" si="3"/>
        <v>-0.9659023954846079</v>
      </c>
      <c r="F15">
        <f t="shared" si="4"/>
        <v>-0.5241795540801362</v>
      </c>
      <c r="G15">
        <f t="shared" si="5"/>
        <v>-0.46897895940944867</v>
      </c>
      <c r="H15">
        <f t="shared" si="6"/>
        <v>-3.056532882068451</v>
      </c>
      <c r="I15">
        <f t="shared" si="7"/>
        <v>-138.18127494108543</v>
      </c>
    </row>
    <row r="16" spans="1:9" ht="13.5">
      <c r="A16">
        <f t="shared" si="8"/>
        <v>0.7500000000000001</v>
      </c>
      <c r="B16">
        <f t="shared" si="0"/>
        <v>-0.2762500000000002</v>
      </c>
      <c r="C16">
        <f t="shared" si="1"/>
        <v>0.7800000000000001</v>
      </c>
      <c r="D16">
        <f t="shared" si="2"/>
        <v>-0.3432234460236151</v>
      </c>
      <c r="E16">
        <f t="shared" si="3"/>
        <v>-1.1557794798917038</v>
      </c>
      <c r="F16">
        <f t="shared" si="4"/>
        <v>-0.5549509349409358</v>
      </c>
      <c r="G16">
        <f t="shared" si="5"/>
        <v>-0.4038159358117233</v>
      </c>
      <c r="H16">
        <f t="shared" si="6"/>
        <v>-3.2694419377191855</v>
      </c>
      <c r="I16">
        <f t="shared" si="7"/>
        <v>-143.9580935729369</v>
      </c>
    </row>
    <row r="17" spans="1:9" ht="13.5">
      <c r="A17">
        <f t="shared" si="8"/>
        <v>0.8000000000000002</v>
      </c>
      <c r="B17">
        <f t="shared" si="0"/>
        <v>-0.3522000000000002</v>
      </c>
      <c r="C17">
        <f t="shared" si="1"/>
        <v>0.8320000000000002</v>
      </c>
      <c r="D17">
        <f t="shared" si="2"/>
        <v>-0.16783784214636194</v>
      </c>
      <c r="E17">
        <f t="shared" si="3"/>
        <v>-1.3353974909155903</v>
      </c>
      <c r="F17">
        <f t="shared" si="4"/>
        <v>-0.5807142014146753</v>
      </c>
      <c r="G17">
        <f t="shared" si="5"/>
        <v>-0.3367280690042948</v>
      </c>
      <c r="H17">
        <f t="shared" si="6"/>
        <v>-3.4619457135998606</v>
      </c>
      <c r="I17">
        <f t="shared" si="7"/>
        <v>-149.8926288945371</v>
      </c>
    </row>
    <row r="18" spans="1:9" ht="13.5">
      <c r="A18">
        <f t="shared" si="8"/>
        <v>0.8500000000000002</v>
      </c>
      <c r="B18">
        <f t="shared" si="0"/>
        <v>-0.43305000000000027</v>
      </c>
      <c r="C18">
        <f t="shared" si="1"/>
        <v>0.8840000000000002</v>
      </c>
      <c r="D18">
        <f t="shared" si="2"/>
        <v>0.053821744096526465</v>
      </c>
      <c r="E18">
        <f t="shared" si="3"/>
        <v>-1.4955819761555942</v>
      </c>
      <c r="F18">
        <f t="shared" si="4"/>
        <v>-0.6007164636967919</v>
      </c>
      <c r="G18">
        <f t="shared" si="5"/>
        <v>-0.267934756238766</v>
      </c>
      <c r="H18">
        <f t="shared" si="6"/>
        <v>-3.638639912403117</v>
      </c>
      <c r="I18">
        <f t="shared" si="7"/>
        <v>-155.96191827985749</v>
      </c>
    </row>
    <row r="19" spans="1:9" ht="13.5">
      <c r="A19">
        <f t="shared" si="8"/>
        <v>0.9000000000000002</v>
      </c>
      <c r="B19">
        <f t="shared" si="0"/>
        <v>-0.5188000000000004</v>
      </c>
      <c r="C19">
        <f t="shared" si="1"/>
        <v>0.9360000000000003</v>
      </c>
      <c r="D19">
        <f t="shared" si="2"/>
        <v>0.3204788178363661</v>
      </c>
      <c r="E19">
        <f t="shared" si="3"/>
        <v>-1.6268001997228203</v>
      </c>
      <c r="F19">
        <f t="shared" si="4"/>
        <v>-0.6143453612851808</v>
      </c>
      <c r="G19">
        <f t="shared" si="5"/>
        <v>-0.19788252111532775</v>
      </c>
      <c r="H19">
        <f t="shared" si="6"/>
        <v>-3.8030396643312336</v>
      </c>
      <c r="I19">
        <f t="shared" si="7"/>
        <v>-162.1460914061973</v>
      </c>
    </row>
    <row r="20" spans="1:9" ht="13.5">
      <c r="A20">
        <f t="shared" si="8"/>
        <v>0.9500000000000003</v>
      </c>
      <c r="B20">
        <f t="shared" si="0"/>
        <v>-0.6094500000000005</v>
      </c>
      <c r="C20">
        <f t="shared" si="1"/>
        <v>0.9880000000000003</v>
      </c>
      <c r="D20">
        <f t="shared" si="2"/>
        <v>0.62910624202226</v>
      </c>
      <c r="E20">
        <f t="shared" si="3"/>
        <v>-1.7194418134165506</v>
      </c>
      <c r="F20">
        <f t="shared" si="4"/>
        <v>-0.6211393306037458</v>
      </c>
      <c r="G20">
        <f t="shared" si="5"/>
        <v>-0.12718509474718517</v>
      </c>
      <c r="H20">
        <f t="shared" si="6"/>
        <v>-3.957846246965746</v>
      </c>
      <c r="I20">
        <f t="shared" si="7"/>
        <v>-168.42801720813415</v>
      </c>
    </row>
    <row r="21" spans="1:9" ht="13.5">
      <c r="A21">
        <f t="shared" si="8"/>
        <v>1.0000000000000002</v>
      </c>
      <c r="B21">
        <f t="shared" si="0"/>
        <v>-0.7050000000000004</v>
      </c>
      <c r="C21">
        <f t="shared" si="1"/>
        <v>1.0400000000000003</v>
      </c>
      <c r="D21">
        <f t="shared" si="2"/>
        <v>0.9748781335557959</v>
      </c>
      <c r="E21">
        <f t="shared" si="3"/>
        <v>-1.7641180869530169</v>
      </c>
      <c r="F21">
        <f t="shared" si="4"/>
        <v>-0.6207930817447315</v>
      </c>
      <c r="G21">
        <f t="shared" si="5"/>
        <v>-0.056573536591716767</v>
      </c>
      <c r="H21">
        <f t="shared" si="6"/>
        <v>-4.105143977296233</v>
      </c>
      <c r="I21">
        <f t="shared" si="7"/>
        <v>-174.792957239096</v>
      </c>
    </row>
    <row r="22" spans="1:9" ht="13.5">
      <c r="A22">
        <f t="shared" si="8"/>
        <v>1.0500000000000003</v>
      </c>
      <c r="B22">
        <f t="shared" si="0"/>
        <v>-0.8054500000000003</v>
      </c>
      <c r="C22">
        <f t="shared" si="1"/>
        <v>1.0920000000000003</v>
      </c>
      <c r="D22">
        <f t="shared" si="2"/>
        <v>1.351170393283761</v>
      </c>
      <c r="E22">
        <f t="shared" si="3"/>
        <v>-1.7519726000040563</v>
      </c>
      <c r="F22">
        <f t="shared" si="4"/>
        <v>-0.613158673187187</v>
      </c>
      <c r="G22">
        <f t="shared" si="5"/>
        <v>0.0131462361886407</v>
      </c>
      <c r="H22">
        <f t="shared" si="6"/>
        <v>-4.246546571361025</v>
      </c>
      <c r="I22">
        <f t="shared" si="7"/>
        <v>178.77175598997928</v>
      </c>
    </row>
    <row r="23" spans="1:9" ht="13.5">
      <c r="A23">
        <f t="shared" si="8"/>
        <v>1.1000000000000003</v>
      </c>
      <c r="B23">
        <f t="shared" si="0"/>
        <v>-0.9108000000000006</v>
      </c>
      <c r="C23">
        <f t="shared" si="1"/>
        <v>1.1440000000000003</v>
      </c>
      <c r="D23">
        <f t="shared" si="2"/>
        <v>1.749612006205532</v>
      </c>
      <c r="E23">
        <f t="shared" si="3"/>
        <v>-1.6749957881264834</v>
      </c>
      <c r="F23">
        <f t="shared" si="4"/>
        <v>-0.5982426325905538</v>
      </c>
      <c r="G23">
        <f t="shared" si="5"/>
        <v>0.0811300503366851</v>
      </c>
      <c r="H23">
        <f t="shared" si="6"/>
        <v>-4.383306675962085</v>
      </c>
      <c r="I23">
        <f t="shared" si="7"/>
        <v>172.27700755945455</v>
      </c>
    </row>
    <row r="24" spans="1:9" ht="13.5">
      <c r="A24">
        <f t="shared" si="8"/>
        <v>1.1500000000000004</v>
      </c>
      <c r="B24">
        <f t="shared" si="0"/>
        <v>-1.0210500000000007</v>
      </c>
      <c r="C24">
        <f t="shared" si="1"/>
        <v>1.1960000000000004</v>
      </c>
      <c r="D24">
        <f t="shared" si="2"/>
        <v>2.16018809407749</v>
      </c>
      <c r="E24">
        <f t="shared" si="3"/>
        <v>-1.52633538380984</v>
      </c>
      <c r="F24">
        <f t="shared" si="4"/>
        <v>-0.576199608635607</v>
      </c>
      <c r="G24">
        <f t="shared" si="5"/>
        <v>0.14652712422121938</v>
      </c>
      <c r="H24">
        <f t="shared" si="6"/>
        <v>-4.5163983829941365</v>
      </c>
      <c r="I24">
        <f t="shared" si="7"/>
        <v>165.73215351953056</v>
      </c>
    </row>
    <row r="25" spans="1:9" ht="13.5">
      <c r="A25">
        <f t="shared" si="8"/>
        <v>1.2000000000000004</v>
      </c>
      <c r="B25">
        <f t="shared" si="0"/>
        <v>-1.136200000000001</v>
      </c>
      <c r="C25">
        <f t="shared" si="1"/>
        <v>1.2480000000000004</v>
      </c>
      <c r="D25">
        <f t="shared" si="2"/>
        <v>2.571394495374444</v>
      </c>
      <c r="E25">
        <f t="shared" si="3"/>
        <v>-1.3005946136894537</v>
      </c>
      <c r="F25">
        <f t="shared" si="4"/>
        <v>-0.5473230582349761</v>
      </c>
      <c r="G25">
        <f t="shared" si="5"/>
        <v>0.20850732140712508</v>
      </c>
      <c r="H25">
        <f t="shared" si="6"/>
        <v>-4.646579795933343</v>
      </c>
      <c r="I25">
        <f t="shared" si="7"/>
        <v>159.14524035661648</v>
      </c>
    </row>
    <row r="26" spans="1:9" ht="13.5">
      <c r="A26">
        <f t="shared" si="8"/>
        <v>1.2500000000000004</v>
      </c>
      <c r="B26">
        <f t="shared" si="0"/>
        <v>-1.256250000000001</v>
      </c>
      <c r="C26">
        <f t="shared" si="1"/>
        <v>1.3000000000000005</v>
      </c>
      <c r="D26">
        <f t="shared" si="2"/>
        <v>2.9704424119876953</v>
      </c>
      <c r="E26">
        <f t="shared" si="3"/>
        <v>-0.994110011004214</v>
      </c>
      <c r="F26">
        <f t="shared" si="4"/>
        <v>-0.5120334783056736</v>
      </c>
      <c r="G26">
        <f t="shared" si="5"/>
        <v>0.26628437233958324</v>
      </c>
      <c r="H26">
        <f t="shared" si="6"/>
        <v>-4.774440773709425</v>
      </c>
      <c r="I26">
        <f t="shared" si="7"/>
        <v>152.52319343375203</v>
      </c>
    </row>
    <row r="27" spans="1:9" ht="13.5">
      <c r="A27">
        <f t="shared" si="8"/>
        <v>1.3000000000000005</v>
      </c>
      <c r="B27">
        <f t="shared" si="0"/>
        <v>-1.381200000000001</v>
      </c>
      <c r="C27">
        <f t="shared" si="1"/>
        <v>1.3520000000000005</v>
      </c>
      <c r="D27">
        <f t="shared" si="2"/>
        <v>3.343510423809941</v>
      </c>
      <c r="E27">
        <f t="shared" si="3"/>
        <v>-0.605200882661527</v>
      </c>
      <c r="F27">
        <f t="shared" si="4"/>
        <v>-0.47086468392810127</v>
      </c>
      <c r="G27">
        <f t="shared" si="5"/>
        <v>0.3191353225860998</v>
      </c>
      <c r="H27">
        <f t="shared" si="6"/>
        <v>-4.900439589444647</v>
      </c>
      <c r="I27">
        <f t="shared" si="7"/>
        <v>145.87197792748245</v>
      </c>
    </row>
    <row r="28" spans="1:9" ht="13.5">
      <c r="A28">
        <f t="shared" si="8"/>
        <v>1.3500000000000005</v>
      </c>
      <c r="B28">
        <f t="shared" si="0"/>
        <v>-1.5110500000000013</v>
      </c>
      <c r="C28">
        <f t="shared" si="1"/>
        <v>1.4040000000000006</v>
      </c>
      <c r="D28">
        <f t="shared" si="2"/>
        <v>3.6760399577181992</v>
      </c>
      <c r="E28">
        <f t="shared" si="3"/>
        <v>-0.13438283320709668</v>
      </c>
      <c r="F28">
        <f t="shared" si="4"/>
        <v>-0.42444861706567344</v>
      </c>
      <c r="G28">
        <f t="shared" si="5"/>
        <v>0.3664164176071608</v>
      </c>
      <c r="H28">
        <f t="shared" si="6"/>
        <v>-5.024931245608299</v>
      </c>
      <c r="I28">
        <f t="shared" si="7"/>
        <v>139.1967358645068</v>
      </c>
    </row>
    <row r="29" spans="1:9" ht="13.5">
      <c r="A29">
        <f t="shared" si="8"/>
        <v>1.4000000000000006</v>
      </c>
      <c r="B29">
        <f t="shared" si="0"/>
        <v>-1.6458000000000013</v>
      </c>
      <c r="C29">
        <f t="shared" si="1"/>
        <v>1.4560000000000006</v>
      </c>
      <c r="D29">
        <f t="shared" si="2"/>
        <v>3.9530691326818563</v>
      </c>
      <c r="E29">
        <f t="shared" si="3"/>
        <v>0.41546170971335333</v>
      </c>
      <c r="F29">
        <f t="shared" si="4"/>
        <v>-0.3734991439671338</v>
      </c>
      <c r="G29">
        <f t="shared" si="5"/>
        <v>0.4075756175394789</v>
      </c>
      <c r="H29">
        <f t="shared" si="6"/>
        <v>-5.148189468619</v>
      </c>
      <c r="I29">
        <f t="shared" si="7"/>
        <v>132.50190265329115</v>
      </c>
    </row>
    <row r="30" spans="1:9" ht="13.5">
      <c r="A30">
        <f t="shared" si="8"/>
        <v>1.4500000000000006</v>
      </c>
      <c r="B30">
        <f t="shared" si="0"/>
        <v>-1.7854500000000018</v>
      </c>
      <c r="C30">
        <f t="shared" si="1"/>
        <v>1.5080000000000007</v>
      </c>
      <c r="D30">
        <f t="shared" si="2"/>
        <v>4.1595988135713835</v>
      </c>
      <c r="E30">
        <f t="shared" si="3"/>
        <v>1.0389623091633977</v>
      </c>
      <c r="F30">
        <f t="shared" si="4"/>
        <v>-0.31879526676788933</v>
      </c>
      <c r="G30">
        <f t="shared" si="5"/>
        <v>0.44216193650954483</v>
      </c>
      <c r="H30">
        <f t="shared" si="6"/>
        <v>-5.270423884819714</v>
      </c>
      <c r="I30">
        <f t="shared" si="7"/>
        <v>125.79130616602217</v>
      </c>
    </row>
    <row r="31" spans="1:9" ht="13.5">
      <c r="A31">
        <f t="shared" si="8"/>
        <v>1.5000000000000007</v>
      </c>
      <c r="B31">
        <f t="shared" si="0"/>
        <v>-1.930000000000002</v>
      </c>
      <c r="C31">
        <f t="shared" si="1"/>
        <v>1.5600000000000007</v>
      </c>
      <c r="D31">
        <f t="shared" si="2"/>
        <v>4.280983717504668</v>
      </c>
      <c r="E31">
        <f t="shared" si="3"/>
        <v>1.7281941363631446</v>
      </c>
      <c r="F31">
        <f t="shared" si="4"/>
        <v>-0.26116413742895206</v>
      </c>
      <c r="G31">
        <f t="shared" si="5"/>
        <v>0.4698318105506462</v>
      </c>
      <c r="H31">
        <f t="shared" si="6"/>
        <v>-5.391793499777334</v>
      </c>
      <c r="I31">
        <f t="shared" si="7"/>
        <v>119.06825104435642</v>
      </c>
    </row>
    <row r="32" spans="1:9" ht="13.5">
      <c r="A32">
        <f t="shared" si="8"/>
        <v>1.5500000000000007</v>
      </c>
      <c r="B32">
        <f t="shared" si="0"/>
        <v>-2.0794500000000022</v>
      </c>
      <c r="C32">
        <f t="shared" si="1"/>
        <v>1.6120000000000008</v>
      </c>
      <c r="D32">
        <f t="shared" si="2"/>
        <v>4.303340551526627</v>
      </c>
      <c r="E32">
        <f t="shared" si="3"/>
        <v>2.4726708320914077</v>
      </c>
      <c r="F32">
        <f t="shared" si="4"/>
        <v>-0.2014642216608927</v>
      </c>
      <c r="G32">
        <f t="shared" si="5"/>
        <v>0.4903527107243005</v>
      </c>
      <c r="H32">
        <f t="shared" si="6"/>
        <v>-5.512417324259566</v>
      </c>
      <c r="I32">
        <f t="shared" si="7"/>
        <v>112.3355905267161</v>
      </c>
    </row>
    <row r="33" spans="1:9" ht="13.5">
      <c r="A33">
        <f t="shared" si="8"/>
        <v>1.6000000000000008</v>
      </c>
      <c r="B33">
        <f t="shared" si="0"/>
        <v>-2.2338000000000022</v>
      </c>
      <c r="C33">
        <f t="shared" si="1"/>
        <v>1.6640000000000008</v>
      </c>
      <c r="D33">
        <f t="shared" si="2"/>
        <v>4.213964440384438</v>
      </c>
      <c r="E33">
        <f t="shared" si="3"/>
        <v>3.259399898014285</v>
      </c>
      <c r="F33">
        <f t="shared" si="4"/>
        <v>-0.14056891835925472</v>
      </c>
      <c r="G33">
        <f t="shared" si="5"/>
        <v>0.5036042302175975</v>
      </c>
      <c r="H33">
        <f t="shared" si="6"/>
        <v>-5.632382784806725</v>
      </c>
      <c r="I33">
        <f t="shared" si="7"/>
        <v>105.59578774923109</v>
      </c>
    </row>
    <row r="34" spans="1:9" ht="13.5">
      <c r="A34">
        <f t="shared" si="8"/>
        <v>1.6500000000000008</v>
      </c>
      <c r="B34">
        <f t="shared" si="0"/>
        <v>-2.393050000000003</v>
      </c>
      <c r="C34">
        <f t="shared" si="1"/>
        <v>1.7160000000000009</v>
      </c>
      <c r="D34">
        <f t="shared" si="2"/>
        <v>4.001744347023867</v>
      </c>
      <c r="E34">
        <f t="shared" si="3"/>
        <v>4.07300263962002</v>
      </c>
      <c r="F34">
        <f t="shared" si="4"/>
        <v>-0.07935089760103299</v>
      </c>
      <c r="G34">
        <f t="shared" si="5"/>
        <v>0.5095768841159968</v>
      </c>
      <c r="H34">
        <f t="shared" si="6"/>
        <v>-5.75175240444708</v>
      </c>
      <c r="I34">
        <f t="shared" si="7"/>
        <v>98.8509681665468</v>
      </c>
    </row>
    <row r="35" spans="1:9" ht="13.5">
      <c r="A35">
        <f t="shared" si="8"/>
        <v>1.7000000000000008</v>
      </c>
      <c r="B35">
        <f t="shared" si="0"/>
        <v>-2.5572000000000026</v>
      </c>
      <c r="C35">
        <f t="shared" si="1"/>
        <v>1.768000000000001</v>
      </c>
      <c r="D35">
        <f t="shared" si="2"/>
        <v>3.6575678122483373</v>
      </c>
      <c r="E35">
        <f t="shared" si="3"/>
        <v>4.895899331206168</v>
      </c>
      <c r="F35">
        <f t="shared" si="4"/>
        <v>-0.018667378467490135</v>
      </c>
      <c r="G35">
        <f t="shared" si="5"/>
        <v>0.5083688672914511</v>
      </c>
      <c r="H35">
        <f t="shared" si="6"/>
        <v>-5.87056912542221</v>
      </c>
      <c r="I35">
        <f t="shared" si="7"/>
        <v>92.10296447452909</v>
      </c>
    </row>
    <row r="36" spans="1:9" ht="13.5">
      <c r="A36">
        <f t="shared" si="8"/>
        <v>1.7500000000000009</v>
      </c>
      <c r="B36">
        <f t="shared" si="0"/>
        <v>-2.726250000000003</v>
      </c>
      <c r="C36">
        <f t="shared" si="1"/>
        <v>1.820000000000001</v>
      </c>
      <c r="D36">
        <f t="shared" si="2"/>
        <v>3.1747051566122937</v>
      </c>
      <c r="E36">
        <f t="shared" si="3"/>
        <v>5.7085588604573365</v>
      </c>
      <c r="F36">
        <f t="shared" si="4"/>
        <v>0.04065347230906598</v>
      </c>
      <c r="G36">
        <f t="shared" si="5"/>
        <v>0.5001810190575908</v>
      </c>
      <c r="H36">
        <f t="shared" si="6"/>
        <v>-5.988860560460339</v>
      </c>
      <c r="I36">
        <f t="shared" si="7"/>
        <v>85.35335519228042</v>
      </c>
    </row>
    <row r="37" spans="1:9" ht="13.5">
      <c r="A37">
        <f t="shared" si="8"/>
        <v>1.800000000000001</v>
      </c>
      <c r="B37">
        <f t="shared" si="0"/>
        <v>-2.9002000000000034</v>
      </c>
      <c r="C37">
        <f t="shared" si="1"/>
        <v>1.872000000000001</v>
      </c>
      <c r="D37">
        <f t="shared" si="2"/>
        <v>2.5491633064196475</v>
      </c>
      <c r="E37">
        <f t="shared" si="3"/>
        <v>6.489810662662184</v>
      </c>
      <c r="F37">
        <f t="shared" si="4"/>
        <v>0.09782487801362115</v>
      </c>
      <c r="G37">
        <f t="shared" si="5"/>
        <v>0.48531024296405584</v>
      </c>
      <c r="H37">
        <f t="shared" si="6"/>
        <v>-6.106642394701618</v>
      </c>
      <c r="I37">
        <f t="shared" si="7"/>
        <v>78.60349787186713</v>
      </c>
    </row>
    <row r="38" spans="1:9" ht="13.5">
      <c r="A38">
        <f t="shared" si="8"/>
        <v>1.850000000000001</v>
      </c>
      <c r="B38">
        <f t="shared" si="0"/>
        <v>-3.079050000000003</v>
      </c>
      <c r="C38">
        <f t="shared" si="1"/>
        <v>1.924000000000001</v>
      </c>
      <c r="D38">
        <f t="shared" si="2"/>
        <v>1.7799996322653813</v>
      </c>
      <c r="E38">
        <f t="shared" si="3"/>
        <v>7.217215300982561</v>
      </c>
      <c r="F38">
        <f t="shared" si="4"/>
        <v>0.1521124186496878</v>
      </c>
      <c r="G38">
        <f t="shared" si="5"/>
        <v>0.46414162659154673</v>
      </c>
      <c r="H38">
        <f t="shared" si="6"/>
        <v>-6.2239211114274005</v>
      </c>
      <c r="I38">
        <f t="shared" si="7"/>
        <v>71.8545577461505</v>
      </c>
    </row>
    <row r="39" spans="1:9" ht="13.5">
      <c r="A39">
        <f t="shared" si="8"/>
        <v>1.900000000000001</v>
      </c>
      <c r="B39">
        <f t="shared" si="0"/>
        <v>-3.262800000000004</v>
      </c>
      <c r="C39">
        <f t="shared" si="1"/>
        <v>1.976000000000001</v>
      </c>
      <c r="D39">
        <f t="shared" si="2"/>
        <v>0.8695866245531586</v>
      </c>
      <c r="E39">
        <f t="shared" si="3"/>
        <v>7.867488618669772</v>
      </c>
      <c r="F39">
        <f t="shared" si="4"/>
        <v>0.2028435521446631</v>
      </c>
      <c r="G39">
        <f t="shared" si="5"/>
        <v>0.43713949984758277</v>
      </c>
      <c r="H39">
        <f t="shared" si="6"/>
        <v>-6.34069617733286</v>
      </c>
      <c r="I39">
        <f t="shared" si="7"/>
        <v>65.10753249356446</v>
      </c>
    </row>
    <row r="40" spans="1:9" ht="13.5">
      <c r="A40">
        <f t="shared" si="8"/>
        <v>1.950000000000001</v>
      </c>
      <c r="B40">
        <f t="shared" si="0"/>
        <v>-3.4514500000000043</v>
      </c>
      <c r="C40">
        <f t="shared" si="1"/>
        <v>2.0280000000000014</v>
      </c>
      <c r="D40">
        <f t="shared" si="2"/>
        <v>-0.1761811265536871</v>
      </c>
      <c r="E40">
        <f t="shared" si="3"/>
        <v>8.41697301127671</v>
      </c>
      <c r="F40">
        <f t="shared" si="4"/>
        <v>0.24941564532265337</v>
      </c>
      <c r="G40">
        <f t="shared" si="5"/>
        <v>0.4048376614801672</v>
      </c>
      <c r="H40">
        <f t="shared" si="6"/>
        <v>-6.456961794316803</v>
      </c>
      <c r="I40">
        <f t="shared" si="7"/>
        <v>58.363273689398014</v>
      </c>
    </row>
    <row r="41" spans="1:9" ht="13.5">
      <c r="A41">
        <f t="shared" si="8"/>
        <v>2.000000000000001</v>
      </c>
      <c r="B41">
        <f t="shared" si="0"/>
        <v>-3.6450000000000036</v>
      </c>
      <c r="C41">
        <f t="shared" si="1"/>
        <v>2.080000000000001</v>
      </c>
      <c r="D41">
        <f t="shared" si="2"/>
        <v>-1.3477453357307299</v>
      </c>
      <c r="E41">
        <f t="shared" si="3"/>
        <v>8.842148071029811</v>
      </c>
      <c r="F41">
        <f t="shared" si="4"/>
        <v>0.2913024967060061</v>
      </c>
      <c r="G41">
        <f t="shared" si="5"/>
        <v>0.3678289927572966</v>
      </c>
      <c r="H41">
        <f t="shared" si="6"/>
        <v>-6.572708302517056</v>
      </c>
      <c r="I41">
        <f t="shared" si="7"/>
        <v>51.622505422423636</v>
      </c>
    </row>
    <row r="42" spans="1:9" ht="13.5">
      <c r="A42">
        <f t="shared" si="8"/>
        <v>2.0500000000000007</v>
      </c>
      <c r="B42">
        <f t="shared" si="0"/>
        <v>-3.843450000000003</v>
      </c>
      <c r="C42">
        <f t="shared" si="1"/>
        <v>2.132000000000001</v>
      </c>
      <c r="D42">
        <f t="shared" si="2"/>
        <v>-2.6318144670894283</v>
      </c>
      <c r="E42">
        <f t="shared" si="3"/>
        <v>9.120171670066469</v>
      </c>
      <c r="F42">
        <f t="shared" si="4"/>
        <v>0.3280593570554491</v>
      </c>
      <c r="G42">
        <f t="shared" si="5"/>
        <v>0.3267546649169267</v>
      </c>
      <c r="H42">
        <f t="shared" si="6"/>
        <v>-6.687923302017129</v>
      </c>
      <c r="I42">
        <f t="shared" si="7"/>
        <v>44.885840480393114</v>
      </c>
    </row>
    <row r="43" spans="1:9" ht="13.5">
      <c r="A43">
        <f t="shared" si="8"/>
        <v>2.1000000000000005</v>
      </c>
      <c r="B43">
        <f t="shared" si="0"/>
        <v>-4.046800000000001</v>
      </c>
      <c r="C43">
        <f t="shared" si="1"/>
        <v>2.1840000000000006</v>
      </c>
      <c r="D43">
        <f t="shared" si="2"/>
        <v>-4.011371665230704</v>
      </c>
      <c r="E43">
        <f t="shared" si="3"/>
        <v>9.229441501298137</v>
      </c>
      <c r="F43">
        <f t="shared" si="4"/>
        <v>0.3593264745587266</v>
      </c>
      <c r="G43">
        <f t="shared" si="5"/>
        <v>0.2822931334492373</v>
      </c>
      <c r="H43">
        <f t="shared" si="6"/>
        <v>-6.802592547117261</v>
      </c>
      <c r="I43">
        <f t="shared" si="7"/>
        <v>38.153794445321715</v>
      </c>
    </row>
    <row r="44" spans="1:9" ht="13.5">
      <c r="A44">
        <f t="shared" si="8"/>
        <v>2.1500000000000004</v>
      </c>
      <c r="B44">
        <f t="shared" si="0"/>
        <v>-4.255050000000001</v>
      </c>
      <c r="C44">
        <f t="shared" si="1"/>
        <v>2.2360000000000007</v>
      </c>
      <c r="D44">
        <f t="shared" si="2"/>
        <v>-5.465764253059586</v>
      </c>
      <c r="E44">
        <f t="shared" si="3"/>
        <v>9.150166210393538</v>
      </c>
      <c r="F44">
        <f t="shared" si="4"/>
        <v>0.3848312098665982</v>
      </c>
      <c r="G44">
        <f t="shared" si="5"/>
        <v>0.2351490978606974</v>
      </c>
      <c r="H44">
        <f t="shared" si="6"/>
        <v>-6.916700656421861</v>
      </c>
      <c r="I44">
        <f t="shared" si="7"/>
        <v>31.426797987365273</v>
      </c>
    </row>
    <row r="45" spans="1:9" ht="13.5">
      <c r="A45">
        <f t="shared" si="8"/>
        <v>2.2</v>
      </c>
      <c r="B45">
        <f t="shared" si="0"/>
        <v>-4.4682</v>
      </c>
      <c r="C45">
        <f t="shared" si="1"/>
        <v>2.2880000000000003</v>
      </c>
      <c r="D45">
        <f t="shared" si="2"/>
        <v>-6.970877375160935</v>
      </c>
      <c r="E45">
        <f t="shared" si="3"/>
        <v>8.864934552520367</v>
      </c>
      <c r="F45">
        <f t="shared" si="4"/>
        <v>0.4043887819127175</v>
      </c>
      <c r="G45">
        <f t="shared" si="5"/>
        <v>0.18604259057128103</v>
      </c>
      <c r="H45">
        <f t="shared" si="6"/>
        <v>-7.030231673584808</v>
      </c>
      <c r="I45">
        <f t="shared" si="7"/>
        <v>24.70520760262037</v>
      </c>
    </row>
    <row r="46" spans="1:9" ht="13.5">
      <c r="A46">
        <f t="shared" si="8"/>
        <v>2.25</v>
      </c>
      <c r="B46">
        <f t="shared" si="0"/>
        <v>-4.686249999999999</v>
      </c>
      <c r="C46">
        <f t="shared" si="1"/>
        <v>2.34</v>
      </c>
      <c r="D46">
        <f t="shared" si="2"/>
        <v>-8.499392753688557</v>
      </c>
      <c r="E46">
        <f t="shared" si="3"/>
        <v>8.359270512851168</v>
      </c>
      <c r="F46">
        <f t="shared" si="4"/>
        <v>0.41790171881049887</v>
      </c>
      <c r="G46">
        <f t="shared" si="5"/>
        <v>0.13569834325186267</v>
      </c>
      <c r="H46">
        <f t="shared" si="6"/>
        <v>-7.143169506873703</v>
      </c>
      <c r="I46">
        <f t="shared" si="7"/>
        <v>17.98931500382421</v>
      </c>
    </row>
    <row r="47" spans="1:9" ht="13.5">
      <c r="A47">
        <f t="shared" si="8"/>
        <v>2.3</v>
      </c>
      <c r="B47">
        <f t="shared" si="0"/>
        <v>-4.9091999999999985</v>
      </c>
      <c r="C47">
        <f t="shared" si="1"/>
        <v>2.392</v>
      </c>
      <c r="D47">
        <f t="shared" si="2"/>
        <v>-10.02113182934295</v>
      </c>
      <c r="E47">
        <f t="shared" si="3"/>
        <v>7.622162056885802</v>
      </c>
      <c r="F47">
        <f t="shared" si="4"/>
        <v>0.4253580992677765</v>
      </c>
      <c r="G47">
        <f t="shared" si="5"/>
        <v>0.08483556341795492</v>
      </c>
      <c r="H47">
        <f t="shared" si="6"/>
        <v>-7.255498270383649</v>
      </c>
      <c r="I47">
        <f t="shared" si="7"/>
        <v>11.279355342449678</v>
      </c>
    </row>
    <row r="48" spans="1:9" ht="13.5">
      <c r="A48">
        <f t="shared" si="8"/>
        <v>2.3499999999999996</v>
      </c>
      <c r="B48">
        <f t="shared" si="0"/>
        <v>-5.137049999999998</v>
      </c>
      <c r="C48">
        <f t="shared" si="1"/>
        <v>2.4439999999999995</v>
      </c>
      <c r="D48">
        <f t="shared" si="2"/>
        <v>-11.50348081327533</v>
      </c>
      <c r="E48">
        <f t="shared" si="3"/>
        <v>6.646551138082464</v>
      </c>
      <c r="F48">
        <f t="shared" si="4"/>
        <v>0.4268286790670118</v>
      </c>
      <c r="G48">
        <f t="shared" si="5"/>
        <v>0.034158238623358275</v>
      </c>
      <c r="H48">
        <f t="shared" si="6"/>
        <v>-7.367202545458618</v>
      </c>
      <c r="I48">
        <f t="shared" si="7"/>
        <v>4.575514415065276</v>
      </c>
    </row>
    <row r="49" spans="1:9" ht="13.5">
      <c r="A49">
        <f t="shared" si="8"/>
        <v>2.3999999999999995</v>
      </c>
      <c r="B49">
        <f t="shared" si="0"/>
        <v>-5.369799999999997</v>
      </c>
      <c r="C49">
        <f t="shared" si="1"/>
        <v>2.4959999999999996</v>
      </c>
      <c r="D49">
        <f t="shared" si="2"/>
        <v>-12.911893408684534</v>
      </c>
      <c r="E49">
        <f t="shared" si="3"/>
        <v>5.4297727947648715</v>
      </c>
      <c r="F49">
        <f t="shared" si="4"/>
        <v>0.4224630043852084</v>
      </c>
      <c r="G49">
        <f t="shared" si="5"/>
        <v>-0.01565392972177227</v>
      </c>
      <c r="H49">
        <f t="shared" si="6"/>
        <v>-7.478267577440194</v>
      </c>
      <c r="I49">
        <f t="shared" si="7"/>
        <v>-2.1220650147782414</v>
      </c>
    </row>
    <row r="50" spans="1:9" ht="13.5">
      <c r="A50">
        <f t="shared" si="8"/>
        <v>2.4499999999999993</v>
      </c>
      <c r="B50">
        <f t="shared" si="0"/>
        <v>-5.6074499999999965</v>
      </c>
      <c r="C50">
        <f t="shared" si="1"/>
        <v>2.547999999999999</v>
      </c>
      <c r="D50">
        <f t="shared" si="2"/>
        <v>-14.2104652068056</v>
      </c>
      <c r="E50">
        <f t="shared" si="3"/>
        <v>3.97393162009693</v>
      </c>
      <c r="F50">
        <f t="shared" si="4"/>
        <v>0.4124846192236086</v>
      </c>
      <c r="G50">
        <f t="shared" si="5"/>
        <v>-0.06395387593844673</v>
      </c>
      <c r="H50">
        <f t="shared" si="6"/>
        <v>-7.588679420086032</v>
      </c>
      <c r="I50">
        <f t="shared" si="7"/>
        <v>-8.813277666145199</v>
      </c>
    </row>
    <row r="51" spans="1:9" ht="13.5">
      <c r="A51">
        <f t="shared" si="8"/>
        <v>2.499999999999999</v>
      </c>
      <c r="B51">
        <f t="shared" si="0"/>
        <v>-5.849999999999995</v>
      </c>
      <c r="C51">
        <f t="shared" si="1"/>
        <v>2.599999999999999</v>
      </c>
      <c r="D51">
        <f t="shared" si="2"/>
        <v>-15.362572054992782</v>
      </c>
      <c r="E51">
        <f t="shared" si="3"/>
        <v>2.286204587882375</v>
      </c>
      <c r="F51">
        <f t="shared" si="4"/>
        <v>0.39718547812167554</v>
      </c>
      <c r="G51">
        <f t="shared" si="5"/>
        <v>-0.11013473080037348</v>
      </c>
      <c r="H51">
        <f t="shared" si="6"/>
        <v>-7.698425037748732</v>
      </c>
      <c r="I51">
        <f t="shared" si="7"/>
        <v>-15.498050864303202</v>
      </c>
    </row>
    <row r="52" spans="1:9" ht="13.5">
      <c r="A52">
        <f t="shared" si="8"/>
        <v>2.549999999999999</v>
      </c>
      <c r="B52">
        <f t="shared" si="0"/>
        <v>-6.097449999999994</v>
      </c>
      <c r="C52">
        <f t="shared" si="1"/>
        <v>2.651999999999999</v>
      </c>
      <c r="D52">
        <f t="shared" si="2"/>
        <v>-16.331563068868434</v>
      </c>
      <c r="E52">
        <f t="shared" si="3"/>
        <v>0.3790601582183887</v>
      </c>
      <c r="F52">
        <f t="shared" si="4"/>
        <v>0.37691967777076607</v>
      </c>
      <c r="G52">
        <f t="shared" si="5"/>
        <v>-0.15363653538414423</v>
      </c>
      <c r="H52">
        <f t="shared" si="6"/>
        <v>-7.807492373574741</v>
      </c>
      <c r="I52">
        <f t="shared" si="7"/>
        <v>-22.176340253991626</v>
      </c>
    </row>
    <row r="53" spans="1:9" ht="13.5">
      <c r="A53">
        <f t="shared" si="8"/>
        <v>2.5999999999999988</v>
      </c>
      <c r="B53">
        <f t="shared" si="0"/>
        <v>-6.349799999999993</v>
      </c>
      <c r="C53">
        <f t="shared" si="1"/>
        <v>2.703999999999999</v>
      </c>
      <c r="D53">
        <f t="shared" si="2"/>
        <v>-17.08149744973826</v>
      </c>
      <c r="E53">
        <f t="shared" si="3"/>
        <v>-1.7296152388853798</v>
      </c>
      <c r="F53">
        <f t="shared" si="4"/>
        <v>0.3520966222378233</v>
      </c>
      <c r="G53">
        <f t="shared" si="5"/>
        <v>-0.19395206381237798</v>
      </c>
      <c r="H53">
        <f t="shared" si="6"/>
        <v>-7.915870390489444</v>
      </c>
      <c r="I53">
        <f t="shared" si="7"/>
        <v>-28.84812602930177</v>
      </c>
    </row>
    <row r="54" spans="1:9" ht="13.5">
      <c r="A54">
        <f t="shared" si="8"/>
        <v>2.6499999999999986</v>
      </c>
      <c r="B54">
        <f t="shared" si="0"/>
        <v>-6.607049999999992</v>
      </c>
      <c r="C54">
        <f t="shared" si="1"/>
        <v>2.7559999999999985</v>
      </c>
      <c r="D54">
        <f t="shared" si="2"/>
        <v>-17.57791290523434</v>
      </c>
      <c r="E54">
        <f t="shared" si="3"/>
        <v>-4.016490851022414</v>
      </c>
      <c r="F54">
        <f t="shared" si="4"/>
        <v>0.3231737363666576</v>
      </c>
      <c r="G54">
        <f t="shared" si="5"/>
        <v>-0.23063172387207606</v>
      </c>
      <c r="H54">
        <f t="shared" si="6"/>
        <v>-8.02354909051341</v>
      </c>
      <c r="I54">
        <f t="shared" si="7"/>
        <v>-35.51340961671722</v>
      </c>
    </row>
    <row r="55" spans="1:9" ht="13.5">
      <c r="A55">
        <f t="shared" si="8"/>
        <v>2.6999999999999984</v>
      </c>
      <c r="B55">
        <f t="shared" si="0"/>
        <v>-6.86919999999999</v>
      </c>
      <c r="C55">
        <f t="shared" si="1"/>
        <v>2.8079999999999985</v>
      </c>
      <c r="D55">
        <f t="shared" si="2"/>
        <v>-17.788612286266993</v>
      </c>
      <c r="E55">
        <f t="shared" si="3"/>
        <v>-6.4528712982183345</v>
      </c>
      <c r="F55">
        <f t="shared" si="4"/>
        <v>0.2906488406442007</v>
      </c>
      <c r="G55">
        <f t="shared" si="5"/>
        <v>-0.26328751710829773</v>
      </c>
      <c r="H55">
        <f t="shared" si="6"/>
        <v>-8.130519516953852</v>
      </c>
      <c r="I55">
        <f t="shared" si="7"/>
        <v>-42.1722107561081</v>
      </c>
    </row>
    <row r="56" spans="1:9" ht="13.5">
      <c r="A56">
        <f t="shared" si="8"/>
        <v>2.7499999999999982</v>
      </c>
      <c r="B56">
        <f t="shared" si="0"/>
        <v>-7.13624999999999</v>
      </c>
      <c r="C56">
        <f t="shared" si="1"/>
        <v>2.859999999999998</v>
      </c>
      <c r="D56">
        <f t="shared" si="2"/>
        <v>-17.684454075321444</v>
      </c>
      <c r="E56">
        <f t="shared" si="3"/>
        <v>-9.004886461028232</v>
      </c>
      <c r="F56">
        <f t="shared" si="4"/>
        <v>0.2550522984952139</v>
      </c>
      <c r="G56">
        <f t="shared" si="5"/>
        <v>-0.2915960519680305</v>
      </c>
      <c r="H56">
        <f t="shared" si="6"/>
        <v>-8.236773743193417</v>
      </c>
      <c r="I56">
        <f t="shared" si="7"/>
        <v>-48.82456493156343</v>
      </c>
    </row>
    <row r="57" spans="1:9" ht="13.5">
      <c r="A57">
        <f t="shared" si="8"/>
        <v>2.799999999999998</v>
      </c>
      <c r="B57">
        <f t="shared" si="0"/>
        <v>-7.408199999999989</v>
      </c>
      <c r="C57">
        <f t="shared" si="1"/>
        <v>2.911999999999998</v>
      </c>
      <c r="D57">
        <f t="shared" si="2"/>
        <v>-17.24013161547663</v>
      </c>
      <c r="E57">
        <f t="shared" si="3"/>
        <v>-11.633793787111827</v>
      </c>
      <c r="F57">
        <f t="shared" si="4"/>
        <v>0.21693904368975797</v>
      </c>
      <c r="G57">
        <f t="shared" si="5"/>
        <v>-0.3153006148619013</v>
      </c>
      <c r="H57">
        <f t="shared" si="6"/>
        <v>-8.342304851122318</v>
      </c>
      <c r="I57">
        <f t="shared" si="7"/>
        <v>-55.47052111005519</v>
      </c>
    </row>
    <row r="58" spans="1:9" ht="13.5">
      <c r="A58">
        <f t="shared" si="8"/>
        <v>2.849999999999998</v>
      </c>
      <c r="B58">
        <f t="shared" si="0"/>
        <v>-7.685049999999988</v>
      </c>
      <c r="C58">
        <f t="shared" si="1"/>
        <v>2.9639999999999977</v>
      </c>
      <c r="D58">
        <f t="shared" si="2"/>
        <v>-16.4349254783381</v>
      </c>
      <c r="E58">
        <f t="shared" si="3"/>
        <v>-14.296393200590328</v>
      </c>
      <c r="F58">
        <f t="shared" si="4"/>
        <v>0.1768805913978485</v>
      </c>
      <c r="G58">
        <f t="shared" si="5"/>
        <v>-0.33421231458677847</v>
      </c>
      <c r="H58">
        <f t="shared" si="6"/>
        <v>-8.447106901702785</v>
      </c>
      <c r="I58">
        <f t="shared" si="7"/>
        <v>-62.11013975120425</v>
      </c>
    </row>
    <row r="59" spans="1:9" ht="13.5">
      <c r="A59">
        <f t="shared" si="8"/>
        <v>2.8999999999999977</v>
      </c>
      <c r="B59">
        <f t="shared" si="0"/>
        <v>-7.966799999999985</v>
      </c>
      <c r="C59">
        <f t="shared" si="1"/>
        <v>3.015999999999998</v>
      </c>
      <c r="D59">
        <f t="shared" si="2"/>
        <v>-15.253413150497247</v>
      </c>
      <c r="E59">
        <f t="shared" si="3"/>
        <v>-16.945552670914434</v>
      </c>
      <c r="F59">
        <f t="shared" si="4"/>
        <v>0.13545713148681499</v>
      </c>
      <c r="G59">
        <f t="shared" si="5"/>
        <v>-0.34821032537807156</v>
      </c>
      <c r="H59">
        <f t="shared" si="6"/>
        <v>-8.551174899695619</v>
      </c>
      <c r="I59">
        <f t="shared" si="7"/>
        <v>-68.7434910559877</v>
      </c>
    </row>
    <row r="60" spans="1:9" ht="13.5">
      <c r="A60">
        <f t="shared" si="8"/>
        <v>2.9499999999999975</v>
      </c>
      <c r="B60">
        <f t="shared" si="0"/>
        <v>-8.253449999999985</v>
      </c>
      <c r="C60">
        <f t="shared" si="1"/>
        <v>3.0679999999999974</v>
      </c>
      <c r="D60">
        <f t="shared" si="2"/>
        <v>-13.686120285902279</v>
      </c>
      <c r="E60">
        <f t="shared" si="3"/>
        <v>-19.53084031983553</v>
      </c>
      <c r="F60">
        <f t="shared" si="4"/>
        <v>0.09324979700889975</v>
      </c>
      <c r="G60">
        <f t="shared" si="5"/>
        <v>-0.35724126290736924</v>
      </c>
      <c r="H60">
        <f t="shared" si="6"/>
        <v>-8.654504754199412</v>
      </c>
      <c r="I60">
        <f t="shared" si="7"/>
        <v>-75.37065342618762</v>
      </c>
    </row>
    <row r="61" spans="1:9" ht="13.5">
      <c r="A61">
        <f t="shared" si="8"/>
        <v>2.9999999999999973</v>
      </c>
      <c r="B61">
        <f t="shared" si="0"/>
        <v>-8.544999999999984</v>
      </c>
      <c r="C61">
        <f t="shared" si="1"/>
        <v>3.1199999999999974</v>
      </c>
      <c r="D61">
        <f t="shared" si="2"/>
        <v>-11.730098134647868</v>
      </c>
      <c r="E61">
        <f t="shared" si="3"/>
        <v>-21.99925675452532</v>
      </c>
      <c r="F61">
        <f t="shared" si="4"/>
        <v>0.05083319454833107</v>
      </c>
      <c r="G61">
        <f t="shared" si="5"/>
        <v>-0.36131773578283893</v>
      </c>
      <c r="H61">
        <f t="shared" si="6"/>
        <v>-8.75709323634016</v>
      </c>
      <c r="I61">
        <f t="shared" si="7"/>
        <v>-81.99171210982634</v>
      </c>
    </row>
    <row r="62" spans="1:9" ht="13.5">
      <c r="A62">
        <f t="shared" si="8"/>
        <v>3.049999999999997</v>
      </c>
      <c r="B62">
        <f t="shared" si="0"/>
        <v>-8.841449999999982</v>
      </c>
      <c r="C62">
        <f t="shared" si="1"/>
        <v>3.171999999999997</v>
      </c>
      <c r="D62">
        <f t="shared" si="2"/>
        <v>-9.389412421114688</v>
      </c>
      <c r="E62">
        <f t="shared" si="3"/>
        <v>-24.296059151505222</v>
      </c>
      <c r="F62">
        <f t="shared" si="4"/>
        <v>0.008768276266866054</v>
      </c>
      <c r="G62">
        <f t="shared" si="5"/>
        <v>-0.3605161225237406</v>
      </c>
      <c r="H62">
        <f t="shared" si="6"/>
        <v>-8.858937935190308</v>
      </c>
      <c r="I62">
        <f t="shared" si="7"/>
        <v>-88.60675801082999</v>
      </c>
    </row>
    <row r="63" spans="1:9" ht="13.5">
      <c r="A63">
        <f t="shared" si="8"/>
        <v>3.099999999999997</v>
      </c>
      <c r="B63">
        <f t="shared" si="0"/>
        <v>-9.142799999999982</v>
      </c>
      <c r="C63">
        <f t="shared" si="1"/>
        <v>3.223999999999997</v>
      </c>
      <c r="D63">
        <f t="shared" si="2"/>
        <v>-6.675529904819517</v>
      </c>
      <c r="E63">
        <f t="shared" si="3"/>
        <v>-26.365666520161337</v>
      </c>
      <c r="F63">
        <f t="shared" si="4"/>
        <v>-0.03240437381718377</v>
      </c>
      <c r="G63">
        <f t="shared" si="5"/>
        <v>-0.35497363054739384</v>
      </c>
      <c r="H63">
        <f t="shared" si="6"/>
        <v>-8.960037212782968</v>
      </c>
      <c r="I63">
        <f t="shared" si="7"/>
        <v>-95.21588664377634</v>
      </c>
    </row>
    <row r="64" spans="1:9" ht="13.5">
      <c r="A64">
        <f t="shared" si="8"/>
        <v>3.149999999999997</v>
      </c>
      <c r="B64">
        <f t="shared" si="0"/>
        <v>-9.44904999999998</v>
      </c>
      <c r="C64">
        <f t="shared" si="1"/>
        <v>3.2759999999999967</v>
      </c>
      <c r="D64">
        <f t="shared" si="2"/>
        <v>-3.607590109098244</v>
      </c>
      <c r="E64">
        <f t="shared" si="3"/>
        <v>-28.152633586638412</v>
      </c>
      <c r="F64">
        <f t="shared" si="4"/>
        <v>-0.07217077448080726</v>
      </c>
      <c r="G64">
        <f t="shared" si="5"/>
        <v>-0.34488469941196215</v>
      </c>
      <c r="H64">
        <f t="shared" si="6"/>
        <v>-9.06039015891073</v>
      </c>
      <c r="I64">
        <f t="shared" si="7"/>
        <v>-101.81919721686816</v>
      </c>
    </row>
    <row r="65" spans="1:9" ht="13.5">
      <c r="A65">
        <f t="shared" si="8"/>
        <v>3.1999999999999966</v>
      </c>
      <c r="B65">
        <f t="shared" si="0"/>
        <v>-9.760199999999978</v>
      </c>
      <c r="C65">
        <f t="shared" si="1"/>
        <v>3.3279999999999967</v>
      </c>
      <c r="D65">
        <f t="shared" si="2"/>
        <v>-0.21255123375901497</v>
      </c>
      <c r="E65">
        <f t="shared" si="3"/>
        <v>-29.602678898589946</v>
      </c>
      <c r="F65">
        <f t="shared" si="4"/>
        <v>-0.11004924605963295</v>
      </c>
      <c r="G65">
        <f t="shared" si="5"/>
        <v>-0.330496815390928</v>
      </c>
      <c r="H65">
        <f t="shared" si="6"/>
        <v>-9.159996546253291</v>
      </c>
      <c r="I65">
        <f t="shared" si="7"/>
        <v>-108.41679182826718</v>
      </c>
    </row>
    <row r="66" spans="1:9" ht="13.5">
      <c r="A66">
        <f t="shared" si="8"/>
        <v>3.2499999999999964</v>
      </c>
      <c r="B66">
        <f aca="true" t="shared" si="9" ref="B66:B101">$L$2-A66*A66*$M$2</f>
        <v>-10.076249999999977</v>
      </c>
      <c r="C66">
        <f aca="true" t="shared" si="10" ref="C66:C101">A66*$K$2</f>
        <v>3.3799999999999963</v>
      </c>
      <c r="D66">
        <f aca="true" t="shared" si="11" ref="D66:D101">-A66*((1-0.75*A66*A66)*SIN(2.2*A66)+2*A66*COS(2.2*A66))</f>
        <v>3.4747989393206513</v>
      </c>
      <c r="E66">
        <f aca="true" t="shared" si="12" ref="E66:E101">A66*((1-0.75*A66*A66)*COS(2.2*A66)-2*A66*SIN(2.2*A66))</f>
        <v>-30.663751097021375</v>
      </c>
      <c r="F66">
        <f t="shared" si="4"/>
        <v>-0.14559552475791412</v>
      </c>
      <c r="G66">
        <f t="shared" si="5"/>
        <v>-0.31210580840942803</v>
      </c>
      <c r="H66">
        <f t="shared" si="6"/>
        <v>-9.258856786258425</v>
      </c>
      <c r="I66">
        <f t="shared" si="7"/>
        <v>-115.00877476267766</v>
      </c>
    </row>
    <row r="67" spans="1:9" ht="13.5">
      <c r="A67">
        <f t="shared" si="8"/>
        <v>3.2999999999999963</v>
      </c>
      <c r="B67">
        <f t="shared" si="9"/>
        <v>-10.397199999999975</v>
      </c>
      <c r="C67">
        <f t="shared" si="10"/>
        <v>3.4319999999999964</v>
      </c>
      <c r="D67">
        <f t="shared" si="11"/>
        <v>7.411974306641501</v>
      </c>
      <c r="E67">
        <f t="shared" si="12"/>
        <v>-31.287115869638416</v>
      </c>
      <c r="F67">
        <f aca="true" t="shared" si="13" ref="F67:F101">(B67*D67+C67*E67)/(D67*D67+E67*E67)</f>
        <v>-0.178407252354701</v>
      </c>
      <c r="G67">
        <f aca="true" t="shared" si="14" ref="G67:G101">(C67*D67-B67*E67)/(D67*D67+E67*E67)</f>
        <v>-0.2900507054482073</v>
      </c>
      <c r="H67">
        <f aca="true" t="shared" si="15" ref="H67:H101">10*LOG10(F67*F67+G67*G67)</f>
        <v>-9.356971886102395</v>
      </c>
      <c r="I67">
        <f aca="true" t="shared" si="16" ref="I67:I101">ATAN2(F67,G67)*180/PI()</f>
        <v>-121.5952518765999</v>
      </c>
    </row>
    <row r="68" spans="1:9" ht="13.5">
      <c r="A68">
        <f aca="true" t="shared" si="17" ref="A68:A101">A67+0.05</f>
        <v>3.349999999999996</v>
      </c>
      <c r="B68">
        <f t="shared" si="9"/>
        <v>-10.723049999999974</v>
      </c>
      <c r="C68">
        <f t="shared" si="10"/>
        <v>3.483999999999996</v>
      </c>
      <c r="D68">
        <f t="shared" si="11"/>
        <v>11.549068784897328</v>
      </c>
      <c r="E68">
        <f t="shared" si="12"/>
        <v>-31.428444924286808</v>
      </c>
      <c r="F68">
        <f t="shared" si="13"/>
        <v>-0.2081278096519694</v>
      </c>
      <c r="G68">
        <f t="shared" si="14"/>
        <v>-0.2647082167228212</v>
      </c>
      <c r="H68">
        <f t="shared" si="15"/>
        <v>-9.454343406975255</v>
      </c>
      <c r="I68">
        <f t="shared" si="16"/>
        <v>-128.17633006202286</v>
      </c>
    </row>
    <row r="69" spans="1:9" ht="13.5">
      <c r="A69">
        <f t="shared" si="17"/>
        <v>3.399999999999996</v>
      </c>
      <c r="B69">
        <f t="shared" si="9"/>
        <v>-11.053799999999972</v>
      </c>
      <c r="C69">
        <f t="shared" si="10"/>
        <v>3.535999999999996</v>
      </c>
      <c r="D69">
        <f t="shared" si="11"/>
        <v>15.829184226364893</v>
      </c>
      <c r="E69">
        <f t="shared" si="12"/>
        <v>-31.04888743140071</v>
      </c>
      <c r="F69">
        <f t="shared" si="13"/>
        <v>-0.23444947051141513</v>
      </c>
      <c r="G69">
        <f t="shared" si="14"/>
        <v>-0.23648693228457587</v>
      </c>
      <c r="H69">
        <f t="shared" si="15"/>
        <v>-9.5509734238704</v>
      </c>
      <c r="I69">
        <f t="shared" si="16"/>
        <v>-134.75211677951026</v>
      </c>
    </row>
    <row r="70" spans="1:9" ht="13.5">
      <c r="A70">
        <f t="shared" si="17"/>
        <v>3.4499999999999957</v>
      </c>
      <c r="B70">
        <f t="shared" si="9"/>
        <v>-11.389449999999972</v>
      </c>
      <c r="C70">
        <f t="shared" si="10"/>
        <v>3.5879999999999956</v>
      </c>
      <c r="D70">
        <f t="shared" si="11"/>
        <v>20.18900783387374</v>
      </c>
      <c r="E70">
        <f t="shared" si="12"/>
        <v>-30.116103806981364</v>
      </c>
      <c r="F70">
        <f t="shared" si="13"/>
        <v>-0.25711586175643975</v>
      </c>
      <c r="G70">
        <f t="shared" si="14"/>
        <v>-0.20582130718214278</v>
      </c>
      <c r="H70">
        <f t="shared" si="15"/>
        <v>-9.64686448700387</v>
      </c>
      <c r="I70">
        <f t="shared" si="16"/>
        <v>-141.32271965267577</v>
      </c>
    </row>
    <row r="71" spans="1:9" ht="13.5">
      <c r="A71">
        <f t="shared" si="17"/>
        <v>3.4999999999999956</v>
      </c>
      <c r="B71">
        <f t="shared" si="9"/>
        <v>-11.729999999999968</v>
      </c>
      <c r="C71">
        <f t="shared" si="10"/>
        <v>3.6399999999999957</v>
      </c>
      <c r="D71">
        <f t="shared" si="11"/>
        <v>24.55953633210973</v>
      </c>
      <c r="E71">
        <f t="shared" si="12"/>
        <v>-28.605241464009218</v>
      </c>
      <c r="F71">
        <f t="shared" si="13"/>
        <v>-0.2759237225006125</v>
      </c>
      <c r="G71">
        <f t="shared" si="14"/>
        <v>-0.17316551299130187</v>
      </c>
      <c r="H71">
        <f t="shared" si="15"/>
        <v>-9.742019584945314</v>
      </c>
      <c r="I71">
        <f t="shared" si="16"/>
        <v>-147.88824611696265</v>
      </c>
    </row>
    <row r="72" spans="1:9" ht="13.5">
      <c r="A72">
        <f t="shared" si="17"/>
        <v>3.5499999999999954</v>
      </c>
      <c r="B72">
        <f t="shared" si="9"/>
        <v>-12.075449999999968</v>
      </c>
      <c r="C72">
        <f t="shared" si="10"/>
        <v>3.6919999999999953</v>
      </c>
      <c r="D72">
        <f t="shared" si="11"/>
        <v>28.86694142282947</v>
      </c>
      <c r="E72">
        <f t="shared" si="12"/>
        <v>-26.49983226673964</v>
      </c>
      <c r="F72">
        <f t="shared" si="13"/>
        <v>-0.2907239645320046</v>
      </c>
      <c r="G72">
        <f t="shared" si="14"/>
        <v>-0.13898723239333863</v>
      </c>
      <c r="H72">
        <f t="shared" si="15"/>
        <v>-9.836442109507091</v>
      </c>
      <c r="I72">
        <f t="shared" si="16"/>
        <v>-154.4488031164524</v>
      </c>
    </row>
    <row r="73" spans="1:9" ht="13.5">
      <c r="A73">
        <f t="shared" si="17"/>
        <v>3.599999999999995</v>
      </c>
      <c r="B73">
        <f t="shared" si="9"/>
        <v>-12.425799999999965</v>
      </c>
      <c r="C73">
        <f t="shared" si="10"/>
        <v>3.7439999999999953</v>
      </c>
      <c r="D73">
        <f t="shared" si="11"/>
        <v>33.033568308027704</v>
      </c>
      <c r="E73">
        <f t="shared" si="12"/>
        <v>-23.792591889889938</v>
      </c>
      <c r="F73">
        <f t="shared" si="13"/>
        <v>-0.30142204316566545</v>
      </c>
      <c r="G73">
        <f t="shared" si="14"/>
        <v>-0.1037614715944721</v>
      </c>
      <c r="H73">
        <f t="shared" si="15"/>
        <v>-9.930135822409726</v>
      </c>
      <c r="I73">
        <f t="shared" si="16"/>
        <v>-161.00449684314182</v>
      </c>
    </row>
    <row r="74" spans="1:9" ht="13.5">
      <c r="A74">
        <f t="shared" si="17"/>
        <v>3.649999999999995</v>
      </c>
      <c r="B74">
        <f t="shared" si="9"/>
        <v>-12.781049999999965</v>
      </c>
      <c r="C74">
        <f t="shared" si="10"/>
        <v>3.795999999999995</v>
      </c>
      <c r="D74">
        <f t="shared" si="11"/>
        <v>36.979056354496755</v>
      </c>
      <c r="E74">
        <f t="shared" si="12"/>
        <v>-20.486102118243586</v>
      </c>
      <c r="F74">
        <f t="shared" si="13"/>
        <v>-0.30797765540906213</v>
      </c>
      <c r="G74">
        <f t="shared" si="14"/>
        <v>-0.06796446276925255</v>
      </c>
      <c r="H74">
        <f t="shared" si="15"/>
        <v>-10.023104823719544</v>
      </c>
      <c r="I74">
        <f t="shared" si="16"/>
        <v>-167.5554325137596</v>
      </c>
    </row>
    <row r="75" spans="1:9" ht="13.5">
      <c r="A75">
        <f t="shared" si="17"/>
        <v>3.699999999999995</v>
      </c>
      <c r="B75">
        <f t="shared" si="9"/>
        <v>-13.141199999999962</v>
      </c>
      <c r="C75">
        <f t="shared" si="10"/>
        <v>3.847999999999995</v>
      </c>
      <c r="D75">
        <f t="shared" si="11"/>
        <v>40.621568343806146</v>
      </c>
      <c r="E75">
        <f t="shared" si="12"/>
        <v>-16.593358320483876</v>
      </c>
      <c r="F75">
        <f t="shared" si="13"/>
        <v>-0.3104037893065598</v>
      </c>
      <c r="G75">
        <f t="shared" si="14"/>
        <v>-0.03206772542543537</v>
      </c>
      <c r="H75">
        <f t="shared" si="15"/>
        <v>-10.11535352203635</v>
      </c>
      <c r="I75">
        <f t="shared" si="16"/>
        <v>-174.1017141797503</v>
      </c>
    </row>
    <row r="76" spans="1:9" ht="13.5">
      <c r="A76">
        <f t="shared" si="17"/>
        <v>3.7499999999999947</v>
      </c>
      <c r="B76">
        <f t="shared" si="9"/>
        <v>-13.50624999999996</v>
      </c>
      <c r="C76">
        <f t="shared" si="10"/>
        <v>3.8999999999999946</v>
      </c>
      <c r="D76">
        <f t="shared" si="11"/>
        <v>43.87911225195106</v>
      </c>
      <c r="E76">
        <f t="shared" si="12"/>
        <v>-12.138165886616227</v>
      </c>
      <c r="F76">
        <f t="shared" si="13"/>
        <v>-0.3087651548825985</v>
      </c>
      <c r="G76">
        <f t="shared" si="14"/>
        <v>0.0034676483232975253</v>
      </c>
      <c r="H76">
        <f t="shared" si="15"/>
        <v>-10.20688660639546</v>
      </c>
      <c r="I76">
        <f t="shared" si="16"/>
        <v>179.3565554334506</v>
      </c>
    </row>
    <row r="77" spans="1:9" ht="13.5">
      <c r="A77">
        <f t="shared" si="17"/>
        <v>3.7999999999999945</v>
      </c>
      <c r="B77">
        <f t="shared" si="9"/>
        <v>-13.876199999999958</v>
      </c>
      <c r="C77">
        <f t="shared" si="10"/>
        <v>3.9519999999999946</v>
      </c>
      <c r="D77">
        <f t="shared" si="11"/>
        <v>46.670937180559456</v>
      </c>
      <c r="E77">
        <f t="shared" si="12"/>
        <v>-7.155371317287156</v>
      </c>
      <c r="F77">
        <f t="shared" si="13"/>
        <v>-0.3031760331378801</v>
      </c>
      <c r="G77">
        <f t="shared" si="14"/>
        <v>0.03819642407221396</v>
      </c>
      <c r="H77">
        <f t="shared" si="15"/>
        <v>-10.29770901983774</v>
      </c>
      <c r="I77">
        <f t="shared" si="16"/>
        <v>172.8192750612933</v>
      </c>
    </row>
    <row r="78" spans="1:9" ht="13.5">
      <c r="A78">
        <f t="shared" si="17"/>
        <v>3.8499999999999943</v>
      </c>
      <c r="B78">
        <f t="shared" si="9"/>
        <v>-14.251049999999955</v>
      </c>
      <c r="C78">
        <f t="shared" si="10"/>
        <v>4.003999999999994</v>
      </c>
      <c r="D78">
        <f t="shared" si="11"/>
        <v>48.918982962936184</v>
      </c>
      <c r="E78">
        <f t="shared" si="12"/>
        <v>-1.690915875469966</v>
      </c>
      <c r="F78">
        <f t="shared" si="13"/>
        <v>-0.2937975850229281</v>
      </c>
      <c r="G78">
        <f t="shared" si="14"/>
        <v>0.07169431551688744</v>
      </c>
      <c r="H78">
        <f t="shared" si="15"/>
        <v>-10.387825934593577</v>
      </c>
      <c r="I78">
        <f t="shared" si="16"/>
        <v>166.28634501219364</v>
      </c>
    </row>
    <row r="79" spans="1:9" ht="13.5">
      <c r="A79">
        <f t="shared" si="17"/>
        <v>3.899999999999994</v>
      </c>
      <c r="B79">
        <f t="shared" si="9"/>
        <v>-14.630799999999955</v>
      </c>
      <c r="C79">
        <f t="shared" si="10"/>
        <v>4.055999999999994</v>
      </c>
      <c r="D79">
        <f t="shared" si="11"/>
        <v>50.54936113737873</v>
      </c>
      <c r="E79">
        <f t="shared" si="12"/>
        <v>4.198297769970968</v>
      </c>
      <c r="F79">
        <f t="shared" si="13"/>
        <v>-0.28083466717912015</v>
      </c>
      <c r="G79">
        <f t="shared" si="14"/>
        <v>0.10356268485216505</v>
      </c>
      <c r="H79">
        <f t="shared" si="15"/>
        <v>-10.477242728821043</v>
      </c>
      <c r="I79">
        <f t="shared" si="16"/>
        <v>159.75766725952917</v>
      </c>
    </row>
    <row r="80" spans="1:9" ht="13.5">
      <c r="A80">
        <f t="shared" si="17"/>
        <v>3.949999999999994</v>
      </c>
      <c r="B80">
        <f t="shared" si="9"/>
        <v>-15.015449999999953</v>
      </c>
      <c r="C80">
        <f t="shared" si="10"/>
        <v>4.107999999999993</v>
      </c>
      <c r="D80">
        <f t="shared" si="11"/>
        <v>51.4938434580441</v>
      </c>
      <c r="E80">
        <f t="shared" si="12"/>
        <v>10.444732695644479</v>
      </c>
      <c r="F80">
        <f t="shared" si="13"/>
        <v>-0.26453220546533474</v>
      </c>
      <c r="G80">
        <f t="shared" si="14"/>
        <v>0.13343280893516934</v>
      </c>
      <c r="H80">
        <f t="shared" si="15"/>
        <v>-10.565964964834633</v>
      </c>
      <c r="I80">
        <f t="shared" si="16"/>
        <v>153.23314551595746</v>
      </c>
    </row>
    <row r="81" spans="1:9" ht="13.5">
      <c r="A81">
        <f t="shared" si="17"/>
        <v>3.999999999999994</v>
      </c>
      <c r="B81">
        <f t="shared" si="9"/>
        <v>-15.404999999999951</v>
      </c>
      <c r="C81">
        <f t="shared" si="10"/>
        <v>4.159999999999994</v>
      </c>
      <c r="D81">
        <f t="shared" si="11"/>
        <v>51.69133293721055</v>
      </c>
      <c r="E81">
        <f t="shared" si="12"/>
        <v>16.97074244617564</v>
      </c>
      <c r="F81">
        <f t="shared" si="13"/>
        <v>-0.24517118085190587</v>
      </c>
      <c r="G81">
        <f t="shared" si="14"/>
        <v>0.1609696731088292</v>
      </c>
      <c r="H81">
        <f t="shared" si="15"/>
        <v>-10.653998368758673</v>
      </c>
      <c r="I81">
        <f t="shared" si="16"/>
        <v>146.7126852921934</v>
      </c>
    </row>
    <row r="82" spans="1:9" ht="13.5">
      <c r="A82">
        <f t="shared" si="17"/>
        <v>4.049999999999994</v>
      </c>
      <c r="B82">
        <f t="shared" si="9"/>
        <v>-15.799449999999949</v>
      </c>
      <c r="C82">
        <f t="shared" si="10"/>
        <v>4.2119999999999935</v>
      </c>
      <c r="D82">
        <f t="shared" si="11"/>
        <v>51.08929161447245</v>
      </c>
      <c r="E82">
        <f t="shared" si="12"/>
        <v>23.689293909568214</v>
      </c>
      <c r="F82">
        <f t="shared" si="13"/>
        <v>-0.2230642851426888</v>
      </c>
      <c r="G82">
        <f t="shared" si="14"/>
        <v>0.18587526096726711</v>
      </c>
      <c r="H82">
        <f t="shared" si="15"/>
        <v>-10.741348811538234</v>
      </c>
      <c r="I82">
        <f t="shared" si="16"/>
        <v>140.1961939421441</v>
      </c>
    </row>
    <row r="83" spans="1:9" ht="13.5">
      <c r="A83">
        <f t="shared" si="17"/>
        <v>4.099999999999993</v>
      </c>
      <c r="B83">
        <f t="shared" si="9"/>
        <v>-16.19879999999995</v>
      </c>
      <c r="C83">
        <f t="shared" si="10"/>
        <v>4.263999999999993</v>
      </c>
      <c r="D83">
        <f t="shared" si="11"/>
        <v>49.64509885534402</v>
      </c>
      <c r="E83">
        <f t="shared" si="12"/>
        <v>30.504885595681046</v>
      </c>
      <c r="F83">
        <f t="shared" si="13"/>
        <v>-0.19855130616770156</v>
      </c>
      <c r="G83">
        <f t="shared" si="14"/>
        <v>0.2078913149028365</v>
      </c>
      <c r="H83">
        <f t="shared" si="15"/>
        <v>-10.82802229124013</v>
      </c>
      <c r="I83">
        <f t="shared" si="16"/>
        <v>133.68358069608556</v>
      </c>
    </row>
    <row r="84" spans="1:9" ht="13.5">
      <c r="A84">
        <f t="shared" si="17"/>
        <v>4.149999999999993</v>
      </c>
      <c r="B84">
        <f t="shared" si="9"/>
        <v>-16.603049999999946</v>
      </c>
      <c r="C84">
        <f t="shared" si="10"/>
        <v>4.315999999999993</v>
      </c>
      <c r="D84">
        <f t="shared" si="11"/>
        <v>47.32731401513205</v>
      </c>
      <c r="E84">
        <f t="shared" si="12"/>
        <v>37.31465515118061</v>
      </c>
      <c r="F84">
        <f t="shared" si="13"/>
        <v>-0.17199430356704584</v>
      </c>
      <c r="G84">
        <f t="shared" si="14"/>
        <v>0.22680154893514154</v>
      </c>
      <c r="H84">
        <f t="shared" si="15"/>
        <v>-10.914024916577095</v>
      </c>
      <c r="I84">
        <f t="shared" si="16"/>
        <v>127.1747566833783</v>
      </c>
    </row>
    <row r="85" spans="1:9" ht="13.5">
      <c r="A85">
        <f t="shared" si="17"/>
        <v>4.199999999999993</v>
      </c>
      <c r="B85">
        <f t="shared" si="9"/>
        <v>-17.012199999999943</v>
      </c>
      <c r="C85">
        <f t="shared" si="10"/>
        <v>4.367999999999993</v>
      </c>
      <c r="D85">
        <f t="shared" si="11"/>
        <v>44.116817778538916</v>
      </c>
      <c r="E85">
        <f t="shared" si="12"/>
        <v>44.00966649606832</v>
      </c>
      <c r="F85">
        <f t="shared" si="13"/>
        <v>-0.14377263706269386</v>
      </c>
      <c r="G85">
        <f t="shared" si="14"/>
        <v>0.24243330201373461</v>
      </c>
      <c r="H85">
        <f t="shared" si="15"/>
        <v>-10.999362891589238</v>
      </c>
      <c r="I85">
        <f t="shared" si="16"/>
        <v>120.6696349460487</v>
      </c>
    </row>
    <row r="86" spans="1:9" ht="13.5">
      <c r="A86">
        <f t="shared" si="17"/>
        <v>4.249999999999993</v>
      </c>
      <c r="B86">
        <f t="shared" si="9"/>
        <v>-17.426249999999943</v>
      </c>
      <c r="C86">
        <f t="shared" si="10"/>
        <v>4.419999999999993</v>
      </c>
      <c r="D86">
        <f t="shared" si="11"/>
        <v>40.00780740917643</v>
      </c>
      <c r="E86">
        <f t="shared" si="12"/>
        <v>50.476363543821776</v>
      </c>
      <c r="F86">
        <f t="shared" si="13"/>
        <v>-0.11427790919628712</v>
      </c>
      <c r="G86">
        <f t="shared" si="14"/>
        <v>0.25465862663802913</v>
      </c>
      <c r="H86">
        <f t="shared" si="15"/>
        <v>-11.084042501418551</v>
      </c>
      <c r="I86">
        <f t="shared" si="16"/>
        <v>114.16813044441697</v>
      </c>
    </row>
    <row r="87" spans="1:9" ht="13.5">
      <c r="A87">
        <f t="shared" si="17"/>
        <v>4.299999999999993</v>
      </c>
      <c r="B87">
        <f t="shared" si="9"/>
        <v>-17.84519999999994</v>
      </c>
      <c r="C87">
        <f t="shared" si="10"/>
        <v>4.471999999999992</v>
      </c>
      <c r="D87">
        <f t="shared" si="11"/>
        <v>35.0086225167007</v>
      </c>
      <c r="E87">
        <f t="shared" si="12"/>
        <v>56.59817412731275</v>
      </c>
      <c r="F87">
        <f t="shared" si="13"/>
        <v>-0.08390888391313196</v>
      </c>
      <c r="G87">
        <f t="shared" si="14"/>
        <v>0.26339481418170707</v>
      </c>
      <c r="H87">
        <f t="shared" si="15"/>
        <v>-11.168070099113955</v>
      </c>
      <c r="I87">
        <f t="shared" si="16"/>
        <v>107.67016005581692</v>
      </c>
    </row>
    <row r="88" spans="1:9" ht="13.5">
      <c r="A88">
        <f t="shared" si="17"/>
        <v>4.3499999999999925</v>
      </c>
      <c r="B88">
        <f t="shared" si="9"/>
        <v>-18.26904999999994</v>
      </c>
      <c r="C88">
        <f t="shared" si="10"/>
        <v>4.523999999999992</v>
      </c>
      <c r="D88">
        <f t="shared" si="11"/>
        <v>29.14237976588836</v>
      </c>
      <c r="E88">
        <f t="shared" si="12"/>
        <v>62.25724455444009</v>
      </c>
      <c r="F88">
        <f t="shared" si="13"/>
        <v>-0.05306644111653463</v>
      </c>
      <c r="G88">
        <f t="shared" si="14"/>
        <v>0.2686043646781523</v>
      </c>
      <c r="H88">
        <f t="shared" si="15"/>
        <v>-11.251452093406535</v>
      </c>
      <c r="I88">
        <f t="shared" si="16"/>
        <v>101.17564256733611</v>
      </c>
    </row>
    <row r="89" spans="1:9" ht="13.5">
      <c r="A89">
        <f t="shared" si="17"/>
        <v>4.399999999999992</v>
      </c>
      <c r="B89">
        <f t="shared" si="9"/>
        <v>-18.697799999999933</v>
      </c>
      <c r="C89">
        <f t="shared" si="10"/>
        <v>4.5759999999999925</v>
      </c>
      <c r="D89">
        <f t="shared" si="11"/>
        <v>22.44739719739123</v>
      </c>
      <c r="E89">
        <f t="shared" si="12"/>
        <v>67.33628221889373</v>
      </c>
      <c r="F89">
        <f t="shared" si="13"/>
        <v>-0.0221486254301997</v>
      </c>
      <c r="G89">
        <f t="shared" si="14"/>
        <v>0.27029441495487155</v>
      </c>
      <c r="H89">
        <f t="shared" si="15"/>
        <v>-11.33419493739706</v>
      </c>
      <c r="I89">
        <f t="shared" si="16"/>
        <v>94.68449866339998</v>
      </c>
    </row>
    <row r="90" spans="1:9" ht="13.5">
      <c r="A90">
        <f t="shared" si="17"/>
        <v>4.449999999999992</v>
      </c>
      <c r="B90">
        <f t="shared" si="9"/>
        <v>-19.131449999999933</v>
      </c>
      <c r="C90">
        <f t="shared" si="10"/>
        <v>4.627999999999992</v>
      </c>
      <c r="D90">
        <f t="shared" si="11"/>
        <v>14.97739148232853</v>
      </c>
      <c r="E90">
        <f t="shared" si="12"/>
        <v>71.72048094928627</v>
      </c>
      <c r="F90">
        <f t="shared" si="13"/>
        <v>0.008454155076710853</v>
      </c>
      <c r="G90">
        <f t="shared" si="14"/>
        <v>0.26851564483865603</v>
      </c>
      <c r="H90">
        <f t="shared" si="15"/>
        <v>-11.416305118100038</v>
      </c>
      <c r="I90">
        <f t="shared" si="16"/>
        <v>88.19665090892927</v>
      </c>
    </row>
    <row r="91" spans="1:9" ht="13.5">
      <c r="A91">
        <f t="shared" si="17"/>
        <v>4.499999999999992</v>
      </c>
      <c r="B91">
        <f t="shared" si="9"/>
        <v>-19.569999999999933</v>
      </c>
      <c r="C91">
        <f t="shared" si="10"/>
        <v>4.679999999999992</v>
      </c>
      <c r="D91">
        <f t="shared" si="11"/>
        <v>6.8014344631103185</v>
      </c>
      <c r="E91">
        <f t="shared" si="12"/>
        <v>75.29950134832539</v>
      </c>
      <c r="F91">
        <f t="shared" si="13"/>
        <v>0.03836372748789073</v>
      </c>
      <c r="G91">
        <f t="shared" si="14"/>
        <v>0.2633606866336901</v>
      </c>
      <c r="H91">
        <f t="shared" si="15"/>
        <v>-11.497789146791355</v>
      </c>
      <c r="I91">
        <f t="shared" si="16"/>
        <v>81.71202372871768</v>
      </c>
    </row>
    <row r="92" spans="1:9" ht="13.5">
      <c r="A92">
        <f t="shared" si="17"/>
        <v>4.549999999999992</v>
      </c>
      <c r="B92">
        <f t="shared" si="9"/>
        <v>-20.013449999999928</v>
      </c>
      <c r="C92">
        <f t="shared" si="10"/>
        <v>4.731999999999991</v>
      </c>
      <c r="D92">
        <f t="shared" si="11"/>
        <v>-1.9963412954023791</v>
      </c>
      <c r="E92">
        <f t="shared" si="12"/>
        <v>77.96947630370369</v>
      </c>
      <c r="F92">
        <f t="shared" si="13"/>
        <v>0.06721850080147163</v>
      </c>
      <c r="G92">
        <f t="shared" si="14"/>
        <v>0.2549620681509004</v>
      </c>
      <c r="H92">
        <f t="shared" si="15"/>
        <v>-11.578653550108786</v>
      </c>
      <c r="I92">
        <f t="shared" si="16"/>
        <v>75.23054338360215</v>
      </c>
    </row>
    <row r="93" spans="1:9" ht="13.5">
      <c r="A93">
        <f t="shared" si="17"/>
        <v>4.599999999999992</v>
      </c>
      <c r="B93">
        <f t="shared" si="9"/>
        <v>-20.461799999999926</v>
      </c>
      <c r="C93">
        <f t="shared" si="10"/>
        <v>4.783999999999992</v>
      </c>
      <c r="D93">
        <f t="shared" si="11"/>
        <v>-11.317294550194934</v>
      </c>
      <c r="E93">
        <f t="shared" si="12"/>
        <v>79.63501019064455</v>
      </c>
      <c r="F93">
        <f t="shared" si="13"/>
        <v>0.09467751571304608</v>
      </c>
      <c r="G93">
        <f t="shared" si="14"/>
        <v>0.24348972419259676</v>
      </c>
      <c r="H93">
        <f t="shared" si="15"/>
        <v>-11.658904861857343</v>
      </c>
      <c r="I93">
        <f t="shared" si="16"/>
        <v>68.75213794393207</v>
      </c>
    </row>
    <row r="94" spans="1:9" ht="13.5">
      <c r="A94">
        <f t="shared" si="17"/>
        <v>4.6499999999999915</v>
      </c>
      <c r="B94">
        <f t="shared" si="9"/>
        <v>-20.915049999999923</v>
      </c>
      <c r="C94">
        <f t="shared" si="10"/>
        <v>4.835999999999991</v>
      </c>
      <c r="D94">
        <f t="shared" si="11"/>
        <v>-21.049087706508693</v>
      </c>
      <c r="E94">
        <f t="shared" si="12"/>
        <v>80.21113907412337</v>
      </c>
      <c r="F94">
        <f t="shared" si="13"/>
        <v>0.12042415670816825</v>
      </c>
      <c r="G94">
        <f t="shared" si="14"/>
        <v>0.22914811553146144</v>
      </c>
      <c r="H94">
        <f t="shared" si="15"/>
        <v>-11.738549615473959</v>
      </c>
      <c r="I94">
        <f t="shared" si="16"/>
        <v>62.27673726078587</v>
      </c>
    </row>
    <row r="95" spans="1:9" ht="13.5">
      <c r="A95">
        <f t="shared" si="17"/>
        <v>4.699999999999991</v>
      </c>
      <c r="B95">
        <f t="shared" si="9"/>
        <v>-21.373199999999922</v>
      </c>
      <c r="C95">
        <f t="shared" si="10"/>
        <v>4.887999999999991</v>
      </c>
      <c r="D95">
        <f t="shared" si="11"/>
        <v>-31.06675799983624</v>
      </c>
      <c r="E95">
        <f t="shared" si="12"/>
        <v>79.62521849227188</v>
      </c>
      <c r="F95">
        <f t="shared" si="13"/>
        <v>0.14416949053763867</v>
      </c>
      <c r="G95">
        <f t="shared" si="14"/>
        <v>0.212172998032616</v>
      </c>
      <c r="H95">
        <f t="shared" si="15"/>
        <v>-11.817594337108225</v>
      </c>
      <c r="I95">
        <f t="shared" si="16"/>
        <v>55.80427293532898</v>
      </c>
    </row>
    <row r="96" spans="1:9" ht="13.5">
      <c r="A96">
        <f t="shared" si="17"/>
        <v>4.749999999999991</v>
      </c>
      <c r="B96">
        <f t="shared" si="9"/>
        <v>-21.836249999999918</v>
      </c>
      <c r="C96">
        <f t="shared" si="10"/>
        <v>4.939999999999991</v>
      </c>
      <c r="D96">
        <f t="shared" si="11"/>
        <v>-41.23404185965815</v>
      </c>
      <c r="E96">
        <f t="shared" si="12"/>
        <v>77.8187051902508</v>
      </c>
      <c r="F96">
        <f t="shared" si="13"/>
        <v>0.16565520023054156</v>
      </c>
      <c r="G96">
        <f t="shared" si="14"/>
        <v>0.1928278876233941</v>
      </c>
      <c r="H96">
        <f t="shared" si="15"/>
        <v>-11.896045539278553</v>
      </c>
      <c r="I96">
        <f t="shared" si="16"/>
        <v>49.334678286663916</v>
      </c>
    </row>
    <row r="97" spans="1:9" ht="13.5">
      <c r="A97">
        <f t="shared" si="17"/>
        <v>4.799999999999991</v>
      </c>
      <c r="B97">
        <f t="shared" si="9"/>
        <v>-22.304199999999916</v>
      </c>
      <c r="C97">
        <f t="shared" si="10"/>
        <v>4.991999999999991</v>
      </c>
      <c r="D97">
        <f t="shared" si="11"/>
        <v>-51.40494246366042</v>
      </c>
      <c r="E97">
        <f t="shared" si="12"/>
        <v>74.74879949743458</v>
      </c>
      <c r="F97">
        <f t="shared" si="13"/>
        <v>0.18465608911703882</v>
      </c>
      <c r="G97">
        <f t="shared" si="14"/>
        <v>0.17140026929547814</v>
      </c>
      <c r="H97">
        <f t="shared" si="15"/>
        <v>-11.973909715065208</v>
      </c>
      <c r="I97">
        <f t="shared" si="16"/>
        <v>42.867888318478464</v>
      </c>
    </row>
    <row r="98" spans="1:9" ht="13.5">
      <c r="A98">
        <f t="shared" si="17"/>
        <v>4.849999999999991</v>
      </c>
      <c r="B98">
        <f t="shared" si="9"/>
        <v>-22.777049999999914</v>
      </c>
      <c r="C98">
        <f t="shared" si="10"/>
        <v>5.043999999999991</v>
      </c>
      <c r="D98">
        <f t="shared" si="11"/>
        <v>-61.42552617085218</v>
      </c>
      <c r="E98">
        <f t="shared" si="12"/>
        <v>70.38991591364594</v>
      </c>
      <c r="F98">
        <f t="shared" si="13"/>
        <v>0.20098213482275107</v>
      </c>
      <c r="G98">
        <f t="shared" si="14"/>
        <v>0.14819760021263187</v>
      </c>
      <c r="H98">
        <f t="shared" si="15"/>
        <v>-12.051193332804056</v>
      </c>
      <c r="I98">
        <f t="shared" si="16"/>
        <v>36.40383968476283</v>
      </c>
    </row>
    <row r="99" spans="1:9" ht="13.5">
      <c r="A99">
        <f t="shared" si="17"/>
        <v>4.899999999999991</v>
      </c>
      <c r="B99">
        <f t="shared" si="9"/>
        <v>-23.25479999999991</v>
      </c>
      <c r="C99">
        <f t="shared" si="10"/>
        <v>5.09599999999999</v>
      </c>
      <c r="D99">
        <f t="shared" si="11"/>
        <v>-71.13592926821758</v>
      </c>
      <c r="E99">
        <f t="shared" si="12"/>
        <v>64.7349508975603</v>
      </c>
      <c r="F99">
        <f t="shared" si="13"/>
        <v>0.21448007879592051</v>
      </c>
      <c r="G99">
        <f t="shared" si="14"/>
        <v>0.12354315828534886</v>
      </c>
      <c r="H99">
        <f t="shared" si="15"/>
        <v>-12.12790283124689</v>
      </c>
      <c r="I99">
        <f t="shared" si="16"/>
        <v>29.94247065483328</v>
      </c>
    </row>
    <row r="100" spans="1:9" ht="13.5">
      <c r="A100">
        <f t="shared" si="17"/>
        <v>4.94999999999999</v>
      </c>
      <c r="B100">
        <f t="shared" si="9"/>
        <v>-23.737449999999907</v>
      </c>
      <c r="C100">
        <f t="shared" si="10"/>
        <v>5.14799999999999</v>
      </c>
      <c r="D100">
        <f t="shared" si="11"/>
        <v>-80.37255234886803</v>
      </c>
      <c r="E100">
        <f t="shared" si="12"/>
        <v>57.796318828694346</v>
      </c>
      <c r="F100">
        <f t="shared" si="13"/>
        <v>0.22503454257406424</v>
      </c>
      <c r="G100">
        <f t="shared" si="14"/>
        <v>0.09777178825888927</v>
      </c>
      <c r="H100">
        <f t="shared" si="15"/>
        <v>-12.204044615156292</v>
      </c>
      <c r="I100">
        <f t="shared" si="16"/>
        <v>23.48372107787062</v>
      </c>
    </row>
    <row r="101" spans="1:9" ht="13.5">
      <c r="A101">
        <f t="shared" si="17"/>
        <v>4.99999999999999</v>
      </c>
      <c r="B101">
        <f t="shared" si="9"/>
        <v>-24.224999999999902</v>
      </c>
      <c r="C101">
        <f t="shared" si="10"/>
        <v>5.19999999999999</v>
      </c>
      <c r="D101">
        <f t="shared" si="11"/>
        <v>-88.9704157307759</v>
      </c>
      <c r="E101">
        <f t="shared" si="12"/>
        <v>49.606729631097366</v>
      </c>
      <c r="F101">
        <f t="shared" si="13"/>
        <v>0.23256866762569678</v>
      </c>
      <c r="G101">
        <f t="shared" si="14"/>
        <v>0.07122559744744976</v>
      </c>
      <c r="H101">
        <f t="shared" si="15"/>
        <v>-12.279625051304926</v>
      </c>
      <c r="I101">
        <f t="shared" si="16"/>
        <v>17.027532347155184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　豪</dc:creator>
  <cp:keywords/>
  <dc:description/>
  <cp:lastModifiedBy>adm</cp:lastModifiedBy>
  <dcterms:created xsi:type="dcterms:W3CDTF">2004-09-25T06:49:05Z</dcterms:created>
  <dcterms:modified xsi:type="dcterms:W3CDTF">2009-07-31T03:42:39Z</dcterms:modified>
  <cp:category/>
  <cp:version/>
  <cp:contentType/>
  <cp:contentStatus/>
</cp:coreProperties>
</file>